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  <sheet name="ОБЖ" sheetId="5" r:id="rId5"/>
  </sheets>
  <definedNames/>
  <calcPr fullCalcOnLoad="1"/>
</workbook>
</file>

<file path=xl/sharedStrings.xml><?xml version="1.0" encoding="utf-8"?>
<sst xmlns="http://schemas.openxmlformats.org/spreadsheetml/2006/main" count="438" uniqueCount="131">
  <si>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</si>
  <si>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</si>
  <si>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</si>
  <si>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</si>
  <si>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</si>
  <si>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</si>
  <si>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</si>
  <si>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</si>
  <si>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</si>
  <si>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</si>
  <si>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</si>
  <si>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</si>
  <si>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</si>
  <si>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</si>
  <si>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Колхозный </t>
  </si>
  <si>
    <t>01.09.2013 г.</t>
  </si>
  <si>
    <t>ИТОГО ПО ДОМУ</t>
  </si>
  <si>
    <t>Январь 2019г.</t>
  </si>
  <si>
    <t>№</t>
  </si>
  <si>
    <t xml:space="preserve">вид работ </t>
  </si>
  <si>
    <t>адрес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</si>
  <si>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</si>
  <si>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</si>
  <si>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</si>
  <si>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Колхозный 2</t>
  </si>
  <si>
    <t>кв.34,37</t>
  </si>
  <si>
    <t xml:space="preserve">Ремонт мягкой кровли отдельными местами на жилом доме </t>
  </si>
  <si>
    <t>кв.16,32,48,67</t>
  </si>
  <si>
    <t>ИТОГО</t>
  </si>
  <si>
    <t>февраль 2019г.</t>
  </si>
  <si>
    <t>Колхозный, 2</t>
  </si>
  <si>
    <t>кв.3,5,21,27,30,35,43,28</t>
  </si>
  <si>
    <t>март 2019г.</t>
  </si>
  <si>
    <t>кв.39,50,51,52,62,66,1,8,13,20,26,32</t>
  </si>
  <si>
    <t xml:space="preserve">Смена эл.счетчика на квартиру </t>
  </si>
  <si>
    <t>кв.40,60</t>
  </si>
  <si>
    <t>АПРЕЛЬ 2019г.</t>
  </si>
  <si>
    <t>установка антимагнитных пломб</t>
  </si>
  <si>
    <t>опломбировка ИПУ</t>
  </si>
  <si>
    <t xml:space="preserve">Проверка технического состояния вентиляционных и дымовых каналов. Установка зольной дверцы </t>
  </si>
  <si>
    <t>кв.38</t>
  </si>
  <si>
    <t>Проверка технического состояния вентиляционных и дымовых каналов. Установка зольной дверцы</t>
  </si>
  <si>
    <r>
      <t xml:space="preserve">Колхозный </t>
    </r>
    <r>
      <rPr>
        <b/>
        <sz val="14"/>
        <color indexed="8"/>
        <rFont val="Arial"/>
        <family val="2"/>
      </rPr>
      <t>2</t>
    </r>
  </si>
  <si>
    <t>кв.14</t>
  </si>
  <si>
    <t>Проверка технического состояния вентиляционных и дымовых каналов. Установка зольной дверцы с фасонных частей</t>
  </si>
  <si>
    <t>кв.17</t>
  </si>
  <si>
    <t>Проверка технического состояния вентиляционных и дымовых каналов.</t>
  </si>
  <si>
    <t>кв.26,29,52,57,65,66,68</t>
  </si>
  <si>
    <t>кв.40,47</t>
  </si>
  <si>
    <t>кв.42</t>
  </si>
  <si>
    <t>кв.44</t>
  </si>
  <si>
    <t>кв.48</t>
  </si>
  <si>
    <t>Проверка технического состояния вентиляционных и дымовых каналов. Установка зольной дверцы с устройством отверстия</t>
  </si>
  <si>
    <t>кв.56</t>
  </si>
  <si>
    <t>кв.60</t>
  </si>
  <si>
    <t>Проверка технического состояния вентиляционных и дымовых каналов. Установка зольной дверцы и решетки жалюзи</t>
  </si>
  <si>
    <t>кв.61</t>
  </si>
  <si>
    <t>кв.62</t>
  </si>
  <si>
    <t>кв.63</t>
  </si>
  <si>
    <t>Проверка технического состояния вентиляционных каналов.</t>
  </si>
  <si>
    <t>кв.64,25</t>
  </si>
  <si>
    <t>кв.67</t>
  </si>
  <si>
    <t>кв.8,23,24,45,49,54</t>
  </si>
  <si>
    <t>Май 2019г.</t>
  </si>
  <si>
    <t>устройство мусорного контейнера (лодочка-1шт) на территории двора жилого дома</t>
  </si>
  <si>
    <t xml:space="preserve">смена эл.счетчика на квартиру </t>
  </si>
  <si>
    <t>кв.2</t>
  </si>
  <si>
    <t>Июнь 2019г.</t>
  </si>
  <si>
    <t xml:space="preserve">проверка   технического состояния вентиляционных и дымовых каналов. </t>
  </si>
  <si>
    <t>кв.9,11,12,25,38,48,59,64</t>
  </si>
  <si>
    <t>июль 2019г.</t>
  </si>
  <si>
    <t>Август 2019г.</t>
  </si>
  <si>
    <t>гидравлическое испытание внутридомовой системы ЦО</t>
  </si>
  <si>
    <t>ремонт электроосвещения (смена ламп светодиодных)</t>
  </si>
  <si>
    <t>подвал</t>
  </si>
  <si>
    <t>смена трубопровода ф25мм</t>
  </si>
  <si>
    <t>подвал,кв.62 ЦО п/п</t>
  </si>
  <si>
    <t>смена трубопровода ф75мм</t>
  </si>
  <si>
    <t>на кровлю фановая труба кв.65,ЦК</t>
  </si>
  <si>
    <t>сентябрь 2019г.</t>
  </si>
  <si>
    <t>смена трубопровода ф110мм</t>
  </si>
  <si>
    <t>кв.65 ЦК</t>
  </si>
  <si>
    <t xml:space="preserve">ремонт электроосвещения </t>
  </si>
  <si>
    <t>подвальное помещение</t>
  </si>
  <si>
    <t>октябрь 2019г.</t>
  </si>
  <si>
    <t>смена эл.счетчиков в квартире ж/д</t>
  </si>
  <si>
    <t>кв.8</t>
  </si>
  <si>
    <t>ремонт стен,герметизация фундамента в подвале жилого дома</t>
  </si>
  <si>
    <t>ноябрь 2019г.</t>
  </si>
  <si>
    <t>смена трубопровода ф 89мм</t>
  </si>
  <si>
    <t>кв.49-65 ЦО</t>
  </si>
  <si>
    <t>декабрь 2019г.</t>
  </si>
  <si>
    <t>кв.1,3,8,13,14,16,20,21</t>
  </si>
  <si>
    <t>кв.23,24,26,27,29,30,34</t>
  </si>
  <si>
    <t>кв.39,42,47,48,46,52,53,60</t>
  </si>
  <si>
    <t>кв.5,18,35,36,37,38,44</t>
  </si>
  <si>
    <t>кв.56,61,62,63,65,57,67</t>
  </si>
  <si>
    <t>Январь 2019 г.</t>
  </si>
  <si>
    <t>очистка придомовой территории от снега</t>
  </si>
  <si>
    <t>техническое обслуживание УУТЭ</t>
  </si>
  <si>
    <t>ЦО</t>
  </si>
  <si>
    <t>техническое обслуживание ОПУЭ</t>
  </si>
  <si>
    <t>Февраль 2019г.</t>
  </si>
  <si>
    <t xml:space="preserve">Обходы и осмотры подвала и инжинерных коммуникаций </t>
  </si>
  <si>
    <t xml:space="preserve">ремонт электроосвещения (смена ламп) жилого дома в МОП </t>
  </si>
  <si>
    <t xml:space="preserve">1,2-й подъезд </t>
  </si>
  <si>
    <t xml:space="preserve">осмотр электросчетчика </t>
  </si>
  <si>
    <t>кв.1-68</t>
  </si>
  <si>
    <t xml:space="preserve">Установка антимагнитных пломб жилого дома </t>
  </si>
  <si>
    <t>кв.34</t>
  </si>
  <si>
    <t>апрель 2019г.</t>
  </si>
  <si>
    <t>благоустройство придомовой территории (окраска деревьев и бордюров)</t>
  </si>
  <si>
    <t>Закрытие отопительного периода(слив воды из системы)</t>
  </si>
  <si>
    <t>май 2019г.</t>
  </si>
  <si>
    <t xml:space="preserve"> дезинсекция подвальных помещений</t>
  </si>
  <si>
    <t>окраска труб газопровода ж/д</t>
  </si>
  <si>
    <t>Июль 2019г.</t>
  </si>
  <si>
    <t>благоустройство придомовой территории (Ремонт и окраска лавочек -2 шт.,песочницы)</t>
  </si>
  <si>
    <t>благоустройство придомовой территории (Заполнение песочницы песком)</t>
  </si>
  <si>
    <t>Планово-профилактический ремонт оборудования</t>
  </si>
  <si>
    <t>покос придомовой территории</t>
  </si>
  <si>
    <t>обходы и осмотры подвала и инженерных коммуникаций (устранение непрогрева системы ЦО)</t>
  </si>
  <si>
    <t>кв.49,8,20,61,36,12,23,46,47,7,21</t>
  </si>
  <si>
    <t xml:space="preserve">подготовка к запуску системы ЦО в ж/д </t>
  </si>
  <si>
    <t>очистка желобов и воронок на ж/д</t>
  </si>
  <si>
    <t>ВСЕГО</t>
  </si>
  <si>
    <t xml:space="preserve">№ п/п </t>
  </si>
  <si>
    <t xml:space="preserve">Наименование работ </t>
  </si>
  <si>
    <t>Стоимость , руб</t>
  </si>
  <si>
    <t xml:space="preserve">ВСЕГО </t>
  </si>
  <si>
    <t xml:space="preserve">Колхозный 2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</si>
</sst>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10" fillId="35" borderId="10" xfId="0" applyNumberFormat="1" applyFont="1" applyFill="1" applyBorder="1" applyAlignment="1">
      <alignment horizontal="center" wrapText="1"/>
    </xf>
    <xf numFmtId="0" fontId="11" fillId="35" borderId="10" xfId="0" applyNumberFormat="1" applyFont="1" applyFill="1" applyBorder="1" applyAlignment="1">
      <alignment horizontal="center" wrapText="1"/>
    </xf>
    <xf numFmtId="0" fontId="11" fillId="35" borderId="10" xfId="0" applyNumberFormat="1" applyFont="1" applyFill="1" applyBorder="1" applyAlignment="1">
      <alignment horizontal="center"/>
    </xf>
    <xf numFmtId="0" fontId="12" fillId="36" borderId="10" xfId="0" applyNumberFormat="1" applyFont="1" applyFill="1" applyBorder="1" applyAlignment="1">
      <alignment horizontal="justify"/>
    </xf>
    <xf numFmtId="0" fontId="12" fillId="0" borderId="10" xfId="0" applyNumberFormat="1" applyFont="1" applyBorder="1" applyAlignment="1">
      <alignment horizontal="justify" wrapText="1"/>
    </xf>
    <xf numFmtId="0" fontId="12" fillId="0" borderId="10" xfId="0" applyNumberFormat="1" applyFont="1" applyBorder="1" applyAlignment="1">
      <alignment horizontal="justify"/>
    </xf>
    <xf numFmtId="0" fontId="5" fillId="0" borderId="10" xfId="0" applyFont="1" applyBorder="1" applyAlignment="1">
      <alignment horizontal="justify"/>
    </xf>
    <xf numFmtId="0" fontId="9" fillId="36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 wrapText="1"/>
    </xf>
    <xf numFmtId="0" fontId="13" fillId="37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13" fillId="36" borderId="0" xfId="0" applyFont="1" applyFill="1" applyAlignment="1">
      <alignment horizontal="center"/>
    </xf>
    <xf numFmtId="0" fontId="10" fillId="36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0" fontId="15" fillId="36" borderId="10" xfId="0" applyNumberFormat="1" applyFont="1" applyFill="1" applyBorder="1" applyAlignment="1">
      <alignment horizontal="center"/>
    </xf>
    <xf numFmtId="0" fontId="14" fillId="36" borderId="10" xfId="0" applyNumberFormat="1" applyFont="1" applyFill="1" applyBorder="1" applyAlignment="1">
      <alignment horizontal="center" wrapText="1"/>
    </xf>
    <xf numFmtId="0" fontId="14" fillId="36" borderId="10" xfId="0" applyNumberFormat="1" applyFont="1" applyFill="1" applyBorder="1" applyAlignment="1">
      <alignment horizontal="center"/>
    </xf>
    <xf numFmtId="0" fontId="16" fillId="36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wrapText="1"/>
    </xf>
    <xf numFmtId="0" fontId="5" fillId="37" borderId="0" xfId="0" applyFont="1" applyFill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5" fillId="36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14" fillId="0" borderId="10" xfId="0" applyNumberFormat="1" applyFont="1" applyBorder="1" applyAlignment="1">
      <alignment horizontal="justify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9" fillId="38" borderId="10" xfId="0" applyNumberFormat="1" applyFont="1" applyFill="1" applyBorder="1" applyAlignment="1">
      <alignment horizontal="center"/>
    </xf>
    <xf numFmtId="49" fontId="9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6.7109375" style="0" customWidth="1"/>
    <col min="2" max="2" width="15.28125" style="0" customWidth="1"/>
    <col min="3" max="3" width="6.421875" style="0" customWidth="1"/>
    <col min="4" max="4" width="39.140625" style="0" customWidth="1"/>
    <col min="5" max="5" width="17.140625" style="0" customWidth="1"/>
    <col min="6" max="6" width="16.8515625" style="0" customWidth="1"/>
    <col min="7" max="7" width="14.8515625" style="0" customWidth="1"/>
    <col min="8" max="8" width="12.7109375" style="0" customWidth="1"/>
    <col min="9" max="9" width="19.00390625" style="0" customWidth="1"/>
    <col min="10" max="10" width="18.7109375" style="0" customWidth="1"/>
    <col min="11" max="11" width="26.421875" style="0" customWidth="1"/>
    <col min="12" max="12" width="18.00390625" style="0" customWidth="1"/>
  </cols>
  <sheetData>
    <row r="1" spans="1:12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6.5" customHeight="1">
      <c r="A3" s="71" t="s">
        <v>1</v>
      </c>
      <c r="B3" s="72" t="s">
        <v>2</v>
      </c>
      <c r="C3" s="72"/>
      <c r="D3" s="73" t="s">
        <v>3</v>
      </c>
      <c r="E3" s="74" t="s">
        <v>4</v>
      </c>
      <c r="F3" s="74" t="s">
        <v>5</v>
      </c>
      <c r="G3" s="73" t="s">
        <v>6</v>
      </c>
      <c r="H3" s="73" t="s">
        <v>7</v>
      </c>
      <c r="I3" s="75" t="s">
        <v>8</v>
      </c>
      <c r="J3" s="74" t="s">
        <v>9</v>
      </c>
      <c r="K3" s="76" t="s">
        <v>10</v>
      </c>
      <c r="L3" s="77" t="s">
        <v>11</v>
      </c>
    </row>
    <row r="4" spans="1:12" ht="29.25" customHeight="1">
      <c r="A4" s="71"/>
      <c r="B4" s="4" t="s">
        <v>12</v>
      </c>
      <c r="C4" s="4" t="s">
        <v>13</v>
      </c>
      <c r="D4" s="73"/>
      <c r="E4" s="73"/>
      <c r="F4" s="74"/>
      <c r="G4" s="73"/>
      <c r="H4" s="73"/>
      <c r="I4" s="73"/>
      <c r="J4" s="73"/>
      <c r="K4" s="73"/>
      <c r="L4" s="77"/>
    </row>
    <row r="5" spans="1:12" ht="15.75">
      <c r="A5" s="5"/>
      <c r="B5" s="6" t="s">
        <v>14</v>
      </c>
      <c r="C5" s="7">
        <v>2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78" t="s">
        <v>16</v>
      </c>
      <c r="C6" s="78"/>
      <c r="D6" s="78"/>
      <c r="E6">
        <v>214004.62</v>
      </c>
      <c r="F6">
        <v>276923.37</v>
      </c>
      <c r="G6">
        <v>1172671.37</v>
      </c>
      <c r="H6">
        <v>1236904.9</v>
      </c>
      <c r="I6">
        <v>1131523.46</v>
      </c>
      <c r="J6">
        <v>382304.83</v>
      </c>
      <c r="K6">
        <v>149771.07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1805555555555555" right="0.19652777777777777" top="0.19652777777777777" bottom="0.19652777777777777" header="0.5118055555555555" footer="0.5118055555555555"/>
  <pageSetup firstPageNumber="1" useFirstPageNumber="1" horizontalDpi="300" verticalDpi="3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zoomScale="80" zoomScaleNormal="80" zoomScalePageLayoutView="0" workbookViewId="0" topLeftCell="A91">
      <selection activeCell="E107" sqref="E107"/>
    </sheetView>
  </sheetViews>
  <sheetFormatPr defaultColWidth="11.57421875" defaultRowHeight="12.75"/>
  <cols>
    <col min="1" max="1" width="3.7109375" style="0" customWidth="1"/>
    <col min="2" max="2" width="37.140625" style="11" customWidth="1"/>
    <col min="3" max="3" width="31.8515625" style="0" customWidth="1"/>
    <col min="4" max="4" width="41.00390625" style="0" customWidth="1"/>
    <col min="5" max="5" width="16.28125" style="0" customWidth="1"/>
  </cols>
  <sheetData>
    <row r="1" spans="1:5" ht="18">
      <c r="A1" s="79" t="s">
        <v>17</v>
      </c>
      <c r="B1" s="79"/>
      <c r="C1" s="79"/>
      <c r="D1" s="79"/>
      <c r="E1" s="79"/>
    </row>
    <row r="2" spans="1:5" ht="15.75">
      <c r="A2" s="12" t="s">
        <v>18</v>
      </c>
      <c r="B2" s="13" t="s">
        <v>19</v>
      </c>
      <c r="C2" s="14" t="s">
        <v>20</v>
      </c>
      <c r="D2" s="14" t="s">
        <v>21</v>
      </c>
      <c r="E2" s="14" t="s">
        <v>22</v>
      </c>
    </row>
    <row r="3" spans="1:5" ht="65.25" customHeight="1">
      <c r="A3" s="15">
        <v>1</v>
      </c>
      <c r="B3" s="16" t="s">
        <v>23</v>
      </c>
      <c r="C3" s="17" t="s">
        <v>24</v>
      </c>
      <c r="D3" s="18" t="s">
        <v>25</v>
      </c>
      <c r="E3" s="18">
        <f>1352</f>
        <v>1352</v>
      </c>
    </row>
    <row r="4" spans="1:5" ht="46.5" customHeight="1">
      <c r="A4" s="15">
        <v>2</v>
      </c>
      <c r="B4" s="15" t="s">
        <v>26</v>
      </c>
      <c r="C4" s="15" t="s">
        <v>24</v>
      </c>
      <c r="D4" s="15" t="s">
        <v>27</v>
      </c>
      <c r="E4" s="15">
        <f>37451.06</f>
        <v>37451.06</v>
      </c>
    </row>
    <row r="5" spans="1:5" ht="18">
      <c r="A5" s="19"/>
      <c r="B5" s="19"/>
      <c r="C5" s="19"/>
      <c r="D5" s="19"/>
      <c r="E5" s="19"/>
    </row>
    <row r="6" spans="1:5" ht="18">
      <c r="A6" s="19"/>
      <c r="B6" s="19"/>
      <c r="C6" s="19"/>
      <c r="D6" s="19"/>
      <c r="E6" s="19"/>
    </row>
    <row r="7" spans="1:5" ht="15">
      <c r="A7" s="20"/>
      <c r="B7" s="21" t="s">
        <v>28</v>
      </c>
      <c r="C7" s="20"/>
      <c r="D7" s="20"/>
      <c r="E7" s="22">
        <f>E4+E3+E5</f>
        <v>38803.06</v>
      </c>
    </row>
    <row r="8" spans="1:5" ht="15">
      <c r="A8" s="23"/>
      <c r="B8" s="24"/>
      <c r="C8" s="23"/>
      <c r="D8" s="23"/>
      <c r="E8" s="25"/>
    </row>
    <row r="9" spans="1:5" ht="18">
      <c r="A9" s="79" t="s">
        <v>29</v>
      </c>
      <c r="B9" s="79"/>
      <c r="C9" s="79"/>
      <c r="D9" s="79"/>
      <c r="E9" s="79"/>
    </row>
    <row r="10" spans="1:5" ht="15.75">
      <c r="A10" s="12" t="s">
        <v>18</v>
      </c>
      <c r="B10" s="13" t="s">
        <v>19</v>
      </c>
      <c r="C10" s="14" t="s">
        <v>20</v>
      </c>
      <c r="D10" s="14" t="s">
        <v>21</v>
      </c>
      <c r="E10" s="14" t="s">
        <v>22</v>
      </c>
    </row>
    <row r="11" spans="1:5" ht="46.5" customHeight="1">
      <c r="A11" s="26">
        <v>1</v>
      </c>
      <c r="B11" s="27" t="s">
        <v>23</v>
      </c>
      <c r="C11" s="28" t="s">
        <v>30</v>
      </c>
      <c r="D11" s="29" t="s">
        <v>31</v>
      </c>
      <c r="E11" s="29">
        <f>3660.8</f>
        <v>3660.8</v>
      </c>
    </row>
    <row r="12" spans="1:5" ht="18">
      <c r="A12" s="19"/>
      <c r="B12" s="19"/>
      <c r="C12" s="19"/>
      <c r="D12" s="19"/>
      <c r="E12" s="19"/>
    </row>
    <row r="13" spans="1:5" ht="18">
      <c r="A13" s="19"/>
      <c r="B13" s="19"/>
      <c r="C13" s="19"/>
      <c r="D13" s="19"/>
      <c r="E13" s="19"/>
    </row>
    <row r="14" spans="1:5" ht="18">
      <c r="A14" s="19"/>
      <c r="B14" s="19"/>
      <c r="C14" s="19"/>
      <c r="D14" s="19"/>
      <c r="E14" s="19"/>
    </row>
    <row r="15" spans="1:5" ht="15">
      <c r="A15" s="20"/>
      <c r="B15" s="21" t="s">
        <v>28</v>
      </c>
      <c r="C15" s="20"/>
      <c r="D15" s="20"/>
      <c r="E15" s="22">
        <f>E12+E11+E13</f>
        <v>3660.8</v>
      </c>
    </row>
    <row r="16" spans="1:5" ht="15">
      <c r="A16" s="23"/>
      <c r="B16" s="24"/>
      <c r="C16" s="23"/>
      <c r="D16" s="23"/>
      <c r="E16" s="25"/>
    </row>
    <row r="17" spans="1:5" ht="18">
      <c r="A17" s="79" t="s">
        <v>32</v>
      </c>
      <c r="B17" s="79"/>
      <c r="C17" s="79"/>
      <c r="D17" s="79"/>
      <c r="E17" s="79"/>
    </row>
    <row r="18" spans="1:5" ht="15.75">
      <c r="A18" s="12" t="s">
        <v>18</v>
      </c>
      <c r="B18" s="13" t="s">
        <v>19</v>
      </c>
      <c r="C18" s="14" t="s">
        <v>20</v>
      </c>
      <c r="D18" s="14" t="s">
        <v>21</v>
      </c>
      <c r="E18" s="14" t="s">
        <v>22</v>
      </c>
    </row>
    <row r="19" spans="1:5" ht="46.5" customHeight="1">
      <c r="A19" s="29">
        <v>1</v>
      </c>
      <c r="B19" s="30" t="s">
        <v>23</v>
      </c>
      <c r="C19" s="29" t="s">
        <v>24</v>
      </c>
      <c r="D19" s="29" t="s">
        <v>33</v>
      </c>
      <c r="E19" s="29">
        <f>5200</f>
        <v>5200</v>
      </c>
    </row>
    <row r="20" spans="1:5" ht="14.25">
      <c r="A20" s="29">
        <v>2</v>
      </c>
      <c r="B20" s="27" t="s">
        <v>34</v>
      </c>
      <c r="C20" s="28" t="s">
        <v>24</v>
      </c>
      <c r="D20" s="28" t="s">
        <v>35</v>
      </c>
      <c r="E20" s="28">
        <v>4141.88</v>
      </c>
    </row>
    <row r="21" spans="1:5" ht="14.25">
      <c r="A21" s="29">
        <v>3</v>
      </c>
      <c r="B21" s="27"/>
      <c r="C21" s="29"/>
      <c r="D21" s="29"/>
      <c r="E21" s="29"/>
    </row>
    <row r="22" spans="1:5" ht="15">
      <c r="A22" s="20"/>
      <c r="B22" s="21" t="s">
        <v>28</v>
      </c>
      <c r="C22" s="20"/>
      <c r="D22" s="20"/>
      <c r="E22" s="22">
        <f>E20+E19+E21</f>
        <v>9341.880000000001</v>
      </c>
    </row>
    <row r="23" spans="1:5" ht="15">
      <c r="A23" s="23"/>
      <c r="B23" s="24"/>
      <c r="C23" s="23"/>
      <c r="D23" s="23"/>
      <c r="E23" s="25"/>
    </row>
    <row r="24" spans="1:5" ht="18">
      <c r="A24" s="79" t="s">
        <v>36</v>
      </c>
      <c r="B24" s="79"/>
      <c r="C24" s="79"/>
      <c r="D24" s="79"/>
      <c r="E24" s="79"/>
    </row>
    <row r="25" spans="1:5" ht="15.75">
      <c r="A25" s="12" t="s">
        <v>18</v>
      </c>
      <c r="B25" s="13" t="s">
        <v>19</v>
      </c>
      <c r="C25" s="14" t="s">
        <v>20</v>
      </c>
      <c r="D25" s="14" t="s">
        <v>21</v>
      </c>
      <c r="E25" s="14" t="s">
        <v>22</v>
      </c>
    </row>
    <row r="26" spans="1:5" ht="40.5" customHeight="1">
      <c r="A26" s="26">
        <v>1</v>
      </c>
      <c r="B26" s="27" t="s">
        <v>37</v>
      </c>
      <c r="C26" s="28" t="s">
        <v>24</v>
      </c>
      <c r="D26" s="28" t="s">
        <v>38</v>
      </c>
      <c r="E26" s="28">
        <v>4489.83</v>
      </c>
    </row>
    <row r="27" spans="1:5" ht="69.75" customHeight="1">
      <c r="A27" s="31">
        <v>2</v>
      </c>
      <c r="B27" s="27" t="s">
        <v>39</v>
      </c>
      <c r="C27" s="28" t="s">
        <v>24</v>
      </c>
      <c r="D27" s="28" t="s">
        <v>40</v>
      </c>
      <c r="E27" s="28">
        <v>1591.2</v>
      </c>
    </row>
    <row r="28" spans="1:5" ht="78.75" customHeight="1">
      <c r="A28" s="31">
        <v>3</v>
      </c>
      <c r="B28" s="32" t="s">
        <v>41</v>
      </c>
      <c r="C28" s="33" t="s">
        <v>42</v>
      </c>
      <c r="D28" s="33" t="s">
        <v>43</v>
      </c>
      <c r="E28" s="33">
        <v>1591.2</v>
      </c>
    </row>
    <row r="29" spans="1:5" ht="72">
      <c r="A29" s="31">
        <v>4</v>
      </c>
      <c r="B29" s="32" t="s">
        <v>44</v>
      </c>
      <c r="C29" s="33" t="s">
        <v>24</v>
      </c>
      <c r="D29" s="33" t="s">
        <v>45</v>
      </c>
      <c r="E29" s="33">
        <v>1747.2</v>
      </c>
    </row>
    <row r="30" spans="1:5" ht="42.75">
      <c r="A30" s="34">
        <v>5</v>
      </c>
      <c r="B30" s="32" t="s">
        <v>46</v>
      </c>
      <c r="C30" s="33" t="s">
        <v>24</v>
      </c>
      <c r="D30" s="33" t="s">
        <v>47</v>
      </c>
      <c r="E30" s="33">
        <v>3276</v>
      </c>
    </row>
    <row r="31" spans="1:5" ht="48" customHeight="1">
      <c r="A31" s="34">
        <v>6</v>
      </c>
      <c r="B31" s="32" t="s">
        <v>46</v>
      </c>
      <c r="C31" s="33" t="s">
        <v>24</v>
      </c>
      <c r="D31" s="33" t="s">
        <v>48</v>
      </c>
      <c r="E31" s="33">
        <v>1352</v>
      </c>
    </row>
    <row r="32" spans="1:5" ht="61.5" customHeight="1">
      <c r="A32" s="33">
        <v>7</v>
      </c>
      <c r="B32" s="32" t="s">
        <v>41</v>
      </c>
      <c r="C32" s="33" t="s">
        <v>24</v>
      </c>
      <c r="D32" s="33" t="s">
        <v>49</v>
      </c>
      <c r="E32" s="33">
        <v>1591.2</v>
      </c>
    </row>
    <row r="33" spans="1:5" ht="71.25">
      <c r="A33" s="33">
        <v>8</v>
      </c>
      <c r="B33" s="32" t="s">
        <v>44</v>
      </c>
      <c r="C33" s="33" t="s">
        <v>24</v>
      </c>
      <c r="D33" s="33" t="s">
        <v>50</v>
      </c>
      <c r="E33" s="33">
        <v>2267.2</v>
      </c>
    </row>
    <row r="34" spans="1:5" ht="57">
      <c r="A34" s="33">
        <v>9</v>
      </c>
      <c r="B34" s="32" t="s">
        <v>41</v>
      </c>
      <c r="C34" s="33" t="s">
        <v>24</v>
      </c>
      <c r="D34" s="33" t="s">
        <v>51</v>
      </c>
      <c r="E34" s="33">
        <v>1591.2</v>
      </c>
    </row>
    <row r="35" spans="1:5" ht="90" customHeight="1">
      <c r="A35" s="33">
        <v>10</v>
      </c>
      <c r="B35" s="32" t="s">
        <v>52</v>
      </c>
      <c r="C35" s="33" t="s">
        <v>24</v>
      </c>
      <c r="D35" s="33" t="s">
        <v>53</v>
      </c>
      <c r="E35" s="33">
        <v>2111.2</v>
      </c>
    </row>
    <row r="36" spans="1:5" ht="69.75" customHeight="1">
      <c r="A36" s="33">
        <v>11</v>
      </c>
      <c r="B36" s="32" t="s">
        <v>41</v>
      </c>
      <c r="C36" s="33" t="s">
        <v>24</v>
      </c>
      <c r="D36" s="33" t="s">
        <v>54</v>
      </c>
      <c r="E36" s="33">
        <v>1591.2</v>
      </c>
    </row>
    <row r="37" spans="1:5" ht="87" customHeight="1">
      <c r="A37" s="33">
        <v>12</v>
      </c>
      <c r="B37" s="32" t="s">
        <v>55</v>
      </c>
      <c r="C37" s="33" t="s">
        <v>24</v>
      </c>
      <c r="D37" s="33" t="s">
        <v>56</v>
      </c>
      <c r="E37" s="33">
        <v>1903.2</v>
      </c>
    </row>
    <row r="38" spans="1:5" ht="57.75" customHeight="1">
      <c r="A38" s="33">
        <v>13</v>
      </c>
      <c r="B38" s="32" t="s">
        <v>46</v>
      </c>
      <c r="C38" s="33" t="s">
        <v>24</v>
      </c>
      <c r="D38" s="33" t="s">
        <v>57</v>
      </c>
      <c r="E38" s="33">
        <v>2007.2</v>
      </c>
    </row>
    <row r="39" spans="1:5" ht="54" customHeight="1">
      <c r="A39" s="33">
        <v>14</v>
      </c>
      <c r="B39" s="32" t="s">
        <v>46</v>
      </c>
      <c r="C39" s="33" t="s">
        <v>24</v>
      </c>
      <c r="D39" s="33" t="s">
        <v>58</v>
      </c>
      <c r="E39" s="33">
        <v>967.2</v>
      </c>
    </row>
    <row r="40" spans="1:5" ht="48" customHeight="1">
      <c r="A40" s="33">
        <v>15</v>
      </c>
      <c r="B40" s="32" t="s">
        <v>59</v>
      </c>
      <c r="C40" s="33" t="s">
        <v>24</v>
      </c>
      <c r="D40" s="33" t="s">
        <v>60</v>
      </c>
      <c r="E40" s="33">
        <v>1352</v>
      </c>
    </row>
    <row r="41" spans="1:5" ht="62.25" customHeight="1">
      <c r="A41" s="33">
        <v>16</v>
      </c>
      <c r="B41" s="32" t="s">
        <v>41</v>
      </c>
      <c r="C41" s="33" t="s">
        <v>24</v>
      </c>
      <c r="D41" s="33" t="s">
        <v>61</v>
      </c>
      <c r="E41" s="33">
        <v>1591.2</v>
      </c>
    </row>
    <row r="42" spans="1:5" ht="76.5" customHeight="1">
      <c r="A42" s="33">
        <v>17</v>
      </c>
      <c r="B42" s="32" t="s">
        <v>46</v>
      </c>
      <c r="C42" s="33" t="s">
        <v>24</v>
      </c>
      <c r="D42" s="33" t="s">
        <v>62</v>
      </c>
      <c r="E42" s="33">
        <v>2891.2</v>
      </c>
    </row>
    <row r="43" spans="1:5" ht="15">
      <c r="A43" s="20"/>
      <c r="B43" s="21" t="s">
        <v>28</v>
      </c>
      <c r="C43" s="20"/>
      <c r="D43" s="20"/>
      <c r="E43" s="22">
        <f>SUM(E26:E42)</f>
        <v>33911.43000000001</v>
      </c>
    </row>
    <row r="44" spans="1:5" ht="15">
      <c r="A44" s="23"/>
      <c r="B44" s="24"/>
      <c r="C44" s="23"/>
      <c r="D44" s="23"/>
      <c r="E44" s="25"/>
    </row>
    <row r="45" spans="1:5" ht="9" customHeight="1">
      <c r="A45" s="23"/>
      <c r="B45" s="24"/>
      <c r="C45" s="23"/>
      <c r="D45" s="23"/>
      <c r="E45" s="25"/>
    </row>
    <row r="46" spans="1:5" s="35" customFormat="1" ht="18">
      <c r="A46" s="80" t="s">
        <v>63</v>
      </c>
      <c r="B46" s="80"/>
      <c r="C46" s="80"/>
      <c r="D46" s="80"/>
      <c r="E46" s="80"/>
    </row>
    <row r="47" spans="1:5" ht="15.75">
      <c r="A47" s="12" t="s">
        <v>18</v>
      </c>
      <c r="B47" s="13" t="s">
        <v>19</v>
      </c>
      <c r="C47" s="14" t="s">
        <v>20</v>
      </c>
      <c r="D47" s="14" t="s">
        <v>21</v>
      </c>
      <c r="E47" s="14" t="s">
        <v>22</v>
      </c>
    </row>
    <row r="48" spans="1:5" ht="57">
      <c r="A48" s="29">
        <v>1</v>
      </c>
      <c r="B48" s="36" t="s">
        <v>64</v>
      </c>
      <c r="C48" s="29" t="s">
        <v>24</v>
      </c>
      <c r="D48" s="29"/>
      <c r="E48" s="29">
        <v>40951.45</v>
      </c>
    </row>
    <row r="49" spans="1:5" ht="14.25">
      <c r="A49" s="29">
        <v>2</v>
      </c>
      <c r="B49" s="27" t="s">
        <v>65</v>
      </c>
      <c r="C49" s="28" t="s">
        <v>24</v>
      </c>
      <c r="D49" s="27" t="s">
        <v>66</v>
      </c>
      <c r="E49" s="27">
        <v>1952.78</v>
      </c>
    </row>
    <row r="50" spans="1:5" ht="14.25">
      <c r="A50" s="29">
        <v>3</v>
      </c>
      <c r="B50" s="27"/>
      <c r="C50" s="27"/>
      <c r="D50" s="27"/>
      <c r="E50" s="27"/>
    </row>
    <row r="51" spans="1:5" ht="15">
      <c r="A51" s="20"/>
      <c r="B51" s="21" t="s">
        <v>28</v>
      </c>
      <c r="C51" s="20"/>
      <c r="D51" s="20"/>
      <c r="E51" s="37">
        <f>E49+E48+E50</f>
        <v>42904.229999999996</v>
      </c>
    </row>
    <row r="53" spans="1:5" s="35" customFormat="1" ht="18">
      <c r="A53" s="80" t="s">
        <v>67</v>
      </c>
      <c r="B53" s="80"/>
      <c r="C53" s="80"/>
      <c r="D53" s="80"/>
      <c r="E53" s="80"/>
    </row>
    <row r="54" spans="1:5" ht="15.75">
      <c r="A54" s="12" t="s">
        <v>18</v>
      </c>
      <c r="B54" s="13" t="s">
        <v>19</v>
      </c>
      <c r="C54" s="14" t="s">
        <v>20</v>
      </c>
      <c r="D54" s="14" t="s">
        <v>21</v>
      </c>
      <c r="E54" s="14" t="s">
        <v>22</v>
      </c>
    </row>
    <row r="55" spans="1:5" ht="42.75">
      <c r="A55" s="28">
        <v>1</v>
      </c>
      <c r="B55" s="38" t="s">
        <v>68</v>
      </c>
      <c r="C55" s="28" t="s">
        <v>24</v>
      </c>
      <c r="D55" s="27" t="s">
        <v>69</v>
      </c>
      <c r="E55" s="27">
        <v>3660.8</v>
      </c>
    </row>
    <row r="56" spans="1:5" ht="72.75" customHeight="1">
      <c r="A56" s="28">
        <v>2</v>
      </c>
      <c r="B56" s="27"/>
      <c r="C56" s="28"/>
      <c r="D56" s="27"/>
      <c r="E56" s="27"/>
    </row>
    <row r="57" spans="1:5" ht="14.25">
      <c r="A57" s="28">
        <v>3</v>
      </c>
      <c r="B57" s="27"/>
      <c r="C57" s="27"/>
      <c r="D57" s="27"/>
      <c r="E57" s="27"/>
    </row>
    <row r="58" spans="1:5" ht="15">
      <c r="A58" s="39"/>
      <c r="B58" s="40" t="s">
        <v>28</v>
      </c>
      <c r="C58" s="39"/>
      <c r="D58" s="39"/>
      <c r="E58" s="41">
        <f>E55+E56+E57</f>
        <v>3660.8</v>
      </c>
    </row>
    <row r="59" spans="1:5" ht="15">
      <c r="A59" s="42"/>
      <c r="B59" s="43"/>
      <c r="C59" s="42"/>
      <c r="D59" s="42"/>
      <c r="E59" s="44"/>
    </row>
    <row r="60" spans="1:5" s="35" customFormat="1" ht="18">
      <c r="A60" s="80" t="s">
        <v>70</v>
      </c>
      <c r="B60" s="80"/>
      <c r="C60" s="80"/>
      <c r="D60" s="80"/>
      <c r="E60" s="80"/>
    </row>
    <row r="61" spans="1:5" ht="15.75">
      <c r="A61" s="12" t="s">
        <v>18</v>
      </c>
      <c r="B61" s="13" t="s">
        <v>19</v>
      </c>
      <c r="C61" s="14" t="s">
        <v>20</v>
      </c>
      <c r="D61" s="14" t="s">
        <v>21</v>
      </c>
      <c r="E61" s="14" t="s">
        <v>22</v>
      </c>
    </row>
    <row r="62" spans="1:5" ht="42.75">
      <c r="A62" s="29">
        <v>1</v>
      </c>
      <c r="B62" s="36" t="s">
        <v>26</v>
      </c>
      <c r="C62" s="29" t="s">
        <v>24</v>
      </c>
      <c r="D62" s="29"/>
      <c r="E62" s="29">
        <f>80035.21</f>
        <v>80035.21</v>
      </c>
    </row>
    <row r="63" spans="1:5" ht="14.25">
      <c r="A63" s="29">
        <v>2</v>
      </c>
      <c r="B63" s="27"/>
      <c r="C63" s="28"/>
      <c r="D63" s="28"/>
      <c r="E63" s="28"/>
    </row>
    <row r="64" spans="1:5" ht="14.25">
      <c r="A64" s="29">
        <v>3</v>
      </c>
      <c r="B64" s="27"/>
      <c r="C64" s="28"/>
      <c r="D64" s="27"/>
      <c r="E64" s="27"/>
    </row>
    <row r="65" spans="1:5" ht="14.25">
      <c r="A65" s="29">
        <v>4</v>
      </c>
      <c r="B65" s="27"/>
      <c r="C65" s="28"/>
      <c r="D65" s="27"/>
      <c r="E65" s="27"/>
    </row>
    <row r="66" spans="1:5" ht="15">
      <c r="A66" s="39"/>
      <c r="B66" s="40" t="s">
        <v>28</v>
      </c>
      <c r="C66" s="39"/>
      <c r="D66" s="39"/>
      <c r="E66" s="41">
        <f>E63+E62+E65+E64</f>
        <v>80035.21</v>
      </c>
    </row>
    <row r="67" spans="1:5" ht="12.75">
      <c r="A67" s="9"/>
      <c r="B67" s="45"/>
      <c r="C67" s="9"/>
      <c r="D67" s="9"/>
      <c r="E67" s="9"/>
    </row>
    <row r="68" spans="1:5" ht="12.75">
      <c r="A68" s="9"/>
      <c r="B68" s="45"/>
      <c r="C68" s="9"/>
      <c r="D68" s="9"/>
      <c r="E68" s="9"/>
    </row>
    <row r="69" spans="1:5" s="35" customFormat="1" ht="18">
      <c r="A69" s="80" t="s">
        <v>71</v>
      </c>
      <c r="B69" s="80"/>
      <c r="C69" s="80"/>
      <c r="D69" s="80"/>
      <c r="E69" s="80"/>
    </row>
    <row r="70" spans="1:5" ht="15.75">
      <c r="A70" s="12" t="s">
        <v>18</v>
      </c>
      <c r="B70" s="13" t="s">
        <v>19</v>
      </c>
      <c r="C70" s="14" t="s">
        <v>20</v>
      </c>
      <c r="D70" s="14" t="s">
        <v>21</v>
      </c>
      <c r="E70" s="14" t="s">
        <v>22</v>
      </c>
    </row>
    <row r="71" spans="1:5" ht="33" customHeight="1">
      <c r="A71" s="29">
        <v>1</v>
      </c>
      <c r="B71" s="46" t="s">
        <v>72</v>
      </c>
      <c r="C71" s="27" t="s">
        <v>24</v>
      </c>
      <c r="D71" s="29"/>
      <c r="E71" s="29">
        <v>21174.55</v>
      </c>
    </row>
    <row r="72" spans="1:5" ht="28.5">
      <c r="A72" s="29">
        <v>2</v>
      </c>
      <c r="B72" s="27" t="s">
        <v>73</v>
      </c>
      <c r="C72" s="28" t="s">
        <v>24</v>
      </c>
      <c r="D72" s="28" t="s">
        <v>74</v>
      </c>
      <c r="E72" s="28">
        <v>12920.51</v>
      </c>
    </row>
    <row r="73" spans="1:5" ht="14.25">
      <c r="A73" s="29">
        <v>3</v>
      </c>
      <c r="B73" s="27" t="s">
        <v>75</v>
      </c>
      <c r="C73" s="27" t="s">
        <v>24</v>
      </c>
      <c r="D73" s="27" t="s">
        <v>76</v>
      </c>
      <c r="E73" s="27">
        <v>5067.51</v>
      </c>
    </row>
    <row r="74" spans="1:5" ht="14.25">
      <c r="A74" s="29">
        <v>4</v>
      </c>
      <c r="B74" s="27" t="s">
        <v>77</v>
      </c>
      <c r="C74" s="27" t="s">
        <v>24</v>
      </c>
      <c r="D74" s="27" t="s">
        <v>78</v>
      </c>
      <c r="E74" s="27">
        <v>3172.85</v>
      </c>
    </row>
    <row r="75" spans="1:5" ht="15">
      <c r="A75" s="39"/>
      <c r="B75" s="40" t="s">
        <v>28</v>
      </c>
      <c r="C75" s="39"/>
      <c r="D75" s="39"/>
      <c r="E75" s="41">
        <f>SUM(E71:E74)</f>
        <v>42335.42</v>
      </c>
    </row>
    <row r="77" spans="1:5" s="35" customFormat="1" ht="18">
      <c r="A77" s="80" t="s">
        <v>79</v>
      </c>
      <c r="B77" s="80"/>
      <c r="C77" s="80"/>
      <c r="D77" s="80"/>
      <c r="E77" s="80"/>
    </row>
    <row r="78" spans="1:5" ht="15.75">
      <c r="A78" s="12" t="s">
        <v>18</v>
      </c>
      <c r="B78" s="13" t="s">
        <v>19</v>
      </c>
      <c r="C78" s="14" t="s">
        <v>20</v>
      </c>
      <c r="D78" s="14" t="s">
        <v>21</v>
      </c>
      <c r="E78" s="14" t="s">
        <v>22</v>
      </c>
    </row>
    <row r="79" spans="1:5" ht="14.25">
      <c r="A79" s="29">
        <v>1</v>
      </c>
      <c r="B79" s="36" t="s">
        <v>80</v>
      </c>
      <c r="C79" s="27" t="s">
        <v>24</v>
      </c>
      <c r="D79" s="29" t="s">
        <v>81</v>
      </c>
      <c r="E79" s="29">
        <v>5326.59</v>
      </c>
    </row>
    <row r="80" spans="1:5" ht="14.25">
      <c r="A80" s="29">
        <v>2</v>
      </c>
      <c r="B80" s="27" t="s">
        <v>82</v>
      </c>
      <c r="C80" s="27" t="s">
        <v>24</v>
      </c>
      <c r="D80" s="27" t="s">
        <v>83</v>
      </c>
      <c r="E80" s="27">
        <v>1470.7</v>
      </c>
    </row>
    <row r="81" spans="1:5" ht="14.25">
      <c r="A81" s="29">
        <v>3</v>
      </c>
      <c r="B81" s="27"/>
      <c r="C81" s="27"/>
      <c r="D81" s="27"/>
      <c r="E81" s="27"/>
    </row>
    <row r="82" spans="1:5" ht="15">
      <c r="A82" s="39"/>
      <c r="B82" s="40" t="s">
        <v>28</v>
      </c>
      <c r="C82" s="39"/>
      <c r="D82" s="39"/>
      <c r="E82" s="41">
        <f>E79+E80+E81</f>
        <v>6797.29</v>
      </c>
    </row>
    <row r="84" spans="1:5" s="35" customFormat="1" ht="18">
      <c r="A84" s="80" t="s">
        <v>84</v>
      </c>
      <c r="B84" s="80"/>
      <c r="C84" s="80"/>
      <c r="D84" s="80"/>
      <c r="E84" s="80"/>
    </row>
    <row r="85" spans="1:5" ht="15.75">
      <c r="A85" s="12" t="s">
        <v>18</v>
      </c>
      <c r="B85" s="13" t="s">
        <v>19</v>
      </c>
      <c r="C85" s="14" t="s">
        <v>20</v>
      </c>
      <c r="D85" s="14" t="s">
        <v>21</v>
      </c>
      <c r="E85" s="14" t="s">
        <v>22</v>
      </c>
    </row>
    <row r="86" spans="1:5" ht="28.5">
      <c r="A86" s="29">
        <v>1</v>
      </c>
      <c r="B86" s="27" t="s">
        <v>85</v>
      </c>
      <c r="C86" s="28" t="s">
        <v>24</v>
      </c>
      <c r="D86" s="27" t="s">
        <v>86</v>
      </c>
      <c r="E86" s="27">
        <v>2015.38</v>
      </c>
    </row>
    <row r="87" spans="1:5" ht="42.75">
      <c r="A87" s="29">
        <v>2</v>
      </c>
      <c r="B87" s="27" t="s">
        <v>87</v>
      </c>
      <c r="C87" s="28" t="s">
        <v>24</v>
      </c>
      <c r="D87" s="28" t="s">
        <v>74</v>
      </c>
      <c r="E87" s="28">
        <v>185194.49</v>
      </c>
    </row>
    <row r="88" spans="1:5" ht="14.25">
      <c r="A88" s="29">
        <v>3</v>
      </c>
      <c r="B88" s="27"/>
      <c r="C88" s="27"/>
      <c r="D88" s="27"/>
      <c r="E88" s="27"/>
    </row>
    <row r="89" spans="1:5" ht="15">
      <c r="A89" s="47"/>
      <c r="B89" s="48"/>
      <c r="C89" s="47"/>
      <c r="D89" s="47"/>
      <c r="E89" s="41">
        <f>E86+E87+E88</f>
        <v>187209.87</v>
      </c>
    </row>
    <row r="91" spans="1:5" ht="18">
      <c r="A91" s="79" t="s">
        <v>88</v>
      </c>
      <c r="B91" s="79"/>
      <c r="C91" s="79"/>
      <c r="D91" s="79"/>
      <c r="E91" s="79"/>
    </row>
    <row r="92" spans="1:5" ht="15.75">
      <c r="A92" s="12" t="s">
        <v>18</v>
      </c>
      <c r="B92" s="13" t="s">
        <v>19</v>
      </c>
      <c r="C92" s="14" t="s">
        <v>20</v>
      </c>
      <c r="D92" s="14" t="s">
        <v>21</v>
      </c>
      <c r="E92" s="14" t="s">
        <v>22</v>
      </c>
    </row>
    <row r="93" spans="1:5" ht="34.5" customHeight="1">
      <c r="A93" s="29">
        <v>1</v>
      </c>
      <c r="B93" s="36" t="s">
        <v>89</v>
      </c>
      <c r="C93" s="28" t="s">
        <v>24</v>
      </c>
      <c r="D93" s="29" t="s">
        <v>90</v>
      </c>
      <c r="E93" s="29">
        <f>2277.18</f>
        <v>2277.18</v>
      </c>
    </row>
    <row r="94" spans="1:5" ht="31.5" customHeight="1">
      <c r="A94" s="29">
        <v>2</v>
      </c>
      <c r="B94" s="27"/>
      <c r="C94" s="28"/>
      <c r="D94" s="27"/>
      <c r="E94" s="27"/>
    </row>
    <row r="95" spans="1:5" ht="14.25">
      <c r="A95" s="29">
        <v>3</v>
      </c>
      <c r="B95" s="27"/>
      <c r="C95" s="28"/>
      <c r="D95" s="27"/>
      <c r="E95" s="27"/>
    </row>
    <row r="96" spans="1:5" ht="15">
      <c r="A96" s="47"/>
      <c r="B96" s="48"/>
      <c r="C96" s="47"/>
      <c r="D96" s="47"/>
      <c r="E96" s="41">
        <f>E93+E94+E95</f>
        <v>2277.18</v>
      </c>
    </row>
    <row r="97" spans="1:5" ht="15">
      <c r="A97" s="49"/>
      <c r="B97" s="50"/>
      <c r="C97" s="49"/>
      <c r="D97" s="49"/>
      <c r="E97" s="51"/>
    </row>
    <row r="98" spans="1:5" ht="18">
      <c r="A98" s="79" t="s">
        <v>91</v>
      </c>
      <c r="B98" s="79"/>
      <c r="C98" s="79"/>
      <c r="D98" s="79"/>
      <c r="E98" s="79"/>
    </row>
    <row r="99" spans="1:5" ht="15.75">
      <c r="A99" s="12" t="s">
        <v>18</v>
      </c>
      <c r="B99" s="13" t="s">
        <v>19</v>
      </c>
      <c r="C99" s="14" t="s">
        <v>20</v>
      </c>
      <c r="D99" s="14" t="s">
        <v>21</v>
      </c>
      <c r="E99" s="14" t="s">
        <v>22</v>
      </c>
    </row>
    <row r="100" spans="1:5" ht="42.75">
      <c r="A100" s="29">
        <v>1</v>
      </c>
      <c r="B100" s="36" t="s">
        <v>23</v>
      </c>
      <c r="C100" s="28" t="s">
        <v>24</v>
      </c>
      <c r="D100" s="29" t="s">
        <v>92</v>
      </c>
      <c r="E100" s="29">
        <f>3660.8</f>
        <v>3660.8</v>
      </c>
    </row>
    <row r="101" spans="1:5" ht="42.75">
      <c r="A101" s="29">
        <v>2</v>
      </c>
      <c r="B101" s="27" t="s">
        <v>23</v>
      </c>
      <c r="C101" s="28" t="s">
        <v>24</v>
      </c>
      <c r="D101" s="27" t="s">
        <v>93</v>
      </c>
      <c r="E101" s="27">
        <f>3276</f>
        <v>3276</v>
      </c>
    </row>
    <row r="102" spans="1:5" ht="42.75">
      <c r="A102" s="29">
        <v>3</v>
      </c>
      <c r="B102" s="27" t="s">
        <v>23</v>
      </c>
      <c r="C102" s="28" t="s">
        <v>24</v>
      </c>
      <c r="D102" s="27" t="s">
        <v>94</v>
      </c>
      <c r="E102" s="27">
        <f>3660.8</f>
        <v>3660.8</v>
      </c>
    </row>
    <row r="103" spans="1:5" ht="42.75">
      <c r="A103" s="29">
        <v>4</v>
      </c>
      <c r="B103" s="27" t="s">
        <v>23</v>
      </c>
      <c r="C103" s="28" t="s">
        <v>24</v>
      </c>
      <c r="D103" s="27" t="s">
        <v>95</v>
      </c>
      <c r="E103" s="27">
        <f>3276</f>
        <v>3276</v>
      </c>
    </row>
    <row r="104" spans="1:5" ht="42.75">
      <c r="A104" s="29">
        <v>5</v>
      </c>
      <c r="B104" s="27" t="s">
        <v>23</v>
      </c>
      <c r="C104" s="27" t="s">
        <v>24</v>
      </c>
      <c r="D104" s="27" t="s">
        <v>96</v>
      </c>
      <c r="E104" s="27">
        <f>3276</f>
        <v>3276</v>
      </c>
    </row>
    <row r="105" spans="1:5" ht="14.25">
      <c r="A105" s="29"/>
      <c r="B105" s="27"/>
      <c r="C105" s="27"/>
      <c r="D105" s="27"/>
      <c r="E105" s="27"/>
    </row>
    <row r="106" spans="1:5" ht="15">
      <c r="A106" s="47"/>
      <c r="B106" s="48"/>
      <c r="C106" s="47"/>
      <c r="D106" s="47"/>
      <c r="E106" s="41">
        <f>E100+E101+E104+E102+E103+E105</f>
        <v>17149.6</v>
      </c>
    </row>
    <row r="107" spans="1:5" ht="18">
      <c r="A107" s="52"/>
      <c r="B107" s="53" t="s">
        <v>28</v>
      </c>
      <c r="C107" s="52"/>
      <c r="D107" s="52"/>
      <c r="E107" s="54">
        <f>E7+E15+E22+E43+E51+E58+E66+E75+E82+E89+E96+E106</f>
        <v>468086.76999999996</v>
      </c>
    </row>
  </sheetData>
  <sheetProtection selectLockedCells="1" selectUnlockedCells="1"/>
  <mergeCells count="12">
    <mergeCell ref="A60:E60"/>
    <mergeCell ref="A69:E69"/>
    <mergeCell ref="A77:E77"/>
    <mergeCell ref="A84:E84"/>
    <mergeCell ref="A91:E91"/>
    <mergeCell ref="A98:E98"/>
    <mergeCell ref="A1:E1"/>
    <mergeCell ref="A9:E9"/>
    <mergeCell ref="A17:E17"/>
    <mergeCell ref="A24:E24"/>
    <mergeCell ref="A46:E46"/>
    <mergeCell ref="A53:E5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="80" zoomScaleNormal="80" zoomScalePageLayoutView="0" workbookViewId="0" topLeftCell="A86">
      <selection activeCell="E107" sqref="E107"/>
    </sheetView>
  </sheetViews>
  <sheetFormatPr defaultColWidth="11.57421875" defaultRowHeight="12.75"/>
  <cols>
    <col min="1" max="1" width="9.7109375" style="0" customWidth="1"/>
    <col min="2" max="2" width="38.140625" style="11" customWidth="1"/>
    <col min="3" max="3" width="31.8515625" style="0" customWidth="1"/>
    <col min="4" max="4" width="41.00390625" style="0" customWidth="1"/>
    <col min="5" max="5" width="16.28125" style="0" customWidth="1"/>
  </cols>
  <sheetData>
    <row r="1" spans="1:5" ht="18">
      <c r="A1" s="79" t="s">
        <v>97</v>
      </c>
      <c r="B1" s="79"/>
      <c r="C1" s="79"/>
      <c r="D1" s="79"/>
      <c r="E1" s="79"/>
    </row>
    <row r="2" spans="1:5" ht="15.75">
      <c r="A2" s="12" t="s">
        <v>18</v>
      </c>
      <c r="B2" s="13" t="s">
        <v>19</v>
      </c>
      <c r="C2" s="14" t="s">
        <v>20</v>
      </c>
      <c r="D2" s="14" t="s">
        <v>21</v>
      </c>
      <c r="E2" s="14" t="s">
        <v>22</v>
      </c>
    </row>
    <row r="3" spans="1:5" ht="28.5">
      <c r="A3" s="28">
        <v>1</v>
      </c>
      <c r="B3" s="27" t="s">
        <v>98</v>
      </c>
      <c r="C3" s="28" t="s">
        <v>30</v>
      </c>
      <c r="D3" s="28"/>
      <c r="E3" s="28">
        <f>3515.33</f>
        <v>3515.33</v>
      </c>
    </row>
    <row r="4" spans="1:5" ht="34.5" customHeight="1">
      <c r="A4" s="28">
        <v>2</v>
      </c>
      <c r="B4" s="27" t="s">
        <v>99</v>
      </c>
      <c r="C4" s="28" t="s">
        <v>30</v>
      </c>
      <c r="D4" s="27" t="s">
        <v>100</v>
      </c>
      <c r="E4" s="27">
        <f>1337.12</f>
        <v>1337.12</v>
      </c>
    </row>
    <row r="5" spans="1:5" ht="28.5">
      <c r="A5" s="28">
        <v>3</v>
      </c>
      <c r="B5" s="27" t="s">
        <v>101</v>
      </c>
      <c r="C5" s="28" t="s">
        <v>30</v>
      </c>
      <c r="D5" s="29"/>
      <c r="E5" s="29">
        <f>167.14</f>
        <v>167.14</v>
      </c>
    </row>
    <row r="6" spans="1:5" ht="15">
      <c r="A6" s="52"/>
      <c r="B6" s="53" t="s">
        <v>28</v>
      </c>
      <c r="C6" s="52"/>
      <c r="D6" s="52"/>
      <c r="E6" s="52">
        <f>E3+E4+E5</f>
        <v>5019.59</v>
      </c>
    </row>
    <row r="8" spans="1:5" ht="18">
      <c r="A8" s="79" t="s">
        <v>102</v>
      </c>
      <c r="B8" s="79"/>
      <c r="C8" s="79"/>
      <c r="D8" s="79"/>
      <c r="E8" s="79"/>
    </row>
    <row r="9" spans="1:5" ht="15.75">
      <c r="A9" s="12" t="s">
        <v>18</v>
      </c>
      <c r="B9" s="13" t="s">
        <v>19</v>
      </c>
      <c r="C9" s="14" t="s">
        <v>20</v>
      </c>
      <c r="D9" s="14" t="s">
        <v>21</v>
      </c>
      <c r="E9" s="14" t="s">
        <v>22</v>
      </c>
    </row>
    <row r="10" spans="1:5" ht="28.5">
      <c r="A10" s="28">
        <v>1</v>
      </c>
      <c r="B10" s="27" t="s">
        <v>101</v>
      </c>
      <c r="C10" s="28" t="s">
        <v>30</v>
      </c>
      <c r="D10" s="28"/>
      <c r="E10" s="28">
        <f>167.14</f>
        <v>167.14</v>
      </c>
    </row>
    <row r="11" spans="1:5" ht="14.25">
      <c r="A11" s="28">
        <v>2</v>
      </c>
      <c r="B11" s="27" t="s">
        <v>99</v>
      </c>
      <c r="C11" s="28" t="s">
        <v>30</v>
      </c>
      <c r="D11" s="28" t="s">
        <v>100</v>
      </c>
      <c r="E11" s="28">
        <f>1337.12</f>
        <v>1337.12</v>
      </c>
    </row>
    <row r="12" spans="1:5" ht="27.75" customHeight="1">
      <c r="A12" s="28">
        <v>3</v>
      </c>
      <c r="B12" s="27"/>
      <c r="C12" s="28"/>
      <c r="D12" s="27"/>
      <c r="E12" s="27"/>
    </row>
    <row r="13" spans="1:5" ht="14.25">
      <c r="A13" s="28"/>
      <c r="B13" s="27"/>
      <c r="C13" s="28"/>
      <c r="D13" s="27"/>
      <c r="E13" s="28"/>
    </row>
    <row r="14" spans="1:5" ht="14.25">
      <c r="A14" s="28"/>
      <c r="B14" s="27"/>
      <c r="C14" s="28" t="s">
        <v>30</v>
      </c>
      <c r="D14" s="27"/>
      <c r="E14" s="28"/>
    </row>
    <row r="15" spans="1:5" ht="15">
      <c r="A15" s="52"/>
      <c r="B15" s="53" t="s">
        <v>28</v>
      </c>
      <c r="C15" s="52"/>
      <c r="D15" s="52"/>
      <c r="E15" s="52">
        <f>E10+E11+E12+E13+E14</f>
        <v>1504.2599999999998</v>
      </c>
    </row>
    <row r="17" spans="1:5" s="35" customFormat="1" ht="18">
      <c r="A17" s="80" t="s">
        <v>32</v>
      </c>
      <c r="B17" s="80"/>
      <c r="C17" s="80"/>
      <c r="D17" s="80"/>
      <c r="E17" s="80"/>
    </row>
    <row r="18" spans="1:5" ht="15.75">
      <c r="A18" s="12" t="s">
        <v>18</v>
      </c>
      <c r="B18" s="13" t="s">
        <v>19</v>
      </c>
      <c r="C18" s="14" t="s">
        <v>20</v>
      </c>
      <c r="D18" s="14" t="s">
        <v>21</v>
      </c>
      <c r="E18" s="14" t="s">
        <v>22</v>
      </c>
    </row>
    <row r="19" spans="1:5" ht="28.5">
      <c r="A19" s="28">
        <v>1</v>
      </c>
      <c r="B19" s="27" t="s">
        <v>103</v>
      </c>
      <c r="C19" s="28" t="s">
        <v>30</v>
      </c>
      <c r="D19" s="28"/>
      <c r="E19" s="28">
        <f>1919.55</f>
        <v>1919.55</v>
      </c>
    </row>
    <row r="20" spans="1:5" ht="28.5">
      <c r="A20" s="28">
        <v>2</v>
      </c>
      <c r="B20" s="27" t="s">
        <v>104</v>
      </c>
      <c r="C20" s="28" t="s">
        <v>30</v>
      </c>
      <c r="D20" s="28" t="s">
        <v>105</v>
      </c>
      <c r="E20" s="28">
        <f>520.45</f>
        <v>520.45</v>
      </c>
    </row>
    <row r="21" spans="1:5" ht="14.25">
      <c r="A21" s="28">
        <v>3</v>
      </c>
      <c r="B21" s="27" t="s">
        <v>106</v>
      </c>
      <c r="C21" s="28" t="s">
        <v>30</v>
      </c>
      <c r="D21" s="27" t="s">
        <v>107</v>
      </c>
      <c r="E21" s="27">
        <f>6962.02</f>
        <v>6962.02</v>
      </c>
    </row>
    <row r="22" spans="1:5" ht="28.5">
      <c r="A22" s="28">
        <v>4</v>
      </c>
      <c r="B22" s="27" t="s">
        <v>108</v>
      </c>
      <c r="C22" s="28" t="s">
        <v>30</v>
      </c>
      <c r="D22" s="27" t="s">
        <v>109</v>
      </c>
      <c r="E22" s="27">
        <f>476.91</f>
        <v>476.91</v>
      </c>
    </row>
    <row r="23" spans="1:5" ht="28.5">
      <c r="A23" s="28">
        <v>5</v>
      </c>
      <c r="B23" s="27" t="s">
        <v>101</v>
      </c>
      <c r="C23" s="28" t="s">
        <v>30</v>
      </c>
      <c r="D23" s="27"/>
      <c r="E23" s="28">
        <f>167.14</f>
        <v>167.14</v>
      </c>
    </row>
    <row r="24" spans="1:5" ht="14.25">
      <c r="A24" s="28">
        <v>6</v>
      </c>
      <c r="B24" s="27" t="s">
        <v>99</v>
      </c>
      <c r="C24" s="28" t="s">
        <v>30</v>
      </c>
      <c r="D24" s="28" t="s">
        <v>100</v>
      </c>
      <c r="E24" s="28">
        <f>1337.12</f>
        <v>1337.12</v>
      </c>
    </row>
    <row r="25" spans="1:5" ht="15">
      <c r="A25" s="52"/>
      <c r="B25" s="53" t="s">
        <v>28</v>
      </c>
      <c r="C25" s="52"/>
      <c r="D25" s="52"/>
      <c r="E25" s="52">
        <f>SUM(E19:E24)</f>
        <v>11383.189999999999</v>
      </c>
    </row>
    <row r="27" spans="1:5" ht="18">
      <c r="A27" s="79" t="s">
        <v>110</v>
      </c>
      <c r="B27" s="79"/>
      <c r="C27" s="79"/>
      <c r="D27" s="79"/>
      <c r="E27" s="79"/>
    </row>
    <row r="28" spans="1:5" ht="15.75">
      <c r="A28" s="12" t="s">
        <v>18</v>
      </c>
      <c r="B28" s="13" t="s">
        <v>19</v>
      </c>
      <c r="C28" s="14" t="s">
        <v>20</v>
      </c>
      <c r="D28" s="14" t="s">
        <v>21</v>
      </c>
      <c r="E28" s="14" t="s">
        <v>22</v>
      </c>
    </row>
    <row r="29" spans="1:5" ht="28.5">
      <c r="A29" s="28">
        <v>1</v>
      </c>
      <c r="B29" s="27" t="s">
        <v>101</v>
      </c>
      <c r="C29" s="28" t="s">
        <v>30</v>
      </c>
      <c r="D29" s="28"/>
      <c r="E29" s="28">
        <f>167.14</f>
        <v>167.14</v>
      </c>
    </row>
    <row r="30" spans="1:5" ht="14.25">
      <c r="A30" s="28">
        <v>2</v>
      </c>
      <c r="B30" s="27" t="s">
        <v>99</v>
      </c>
      <c r="C30" s="28" t="s">
        <v>30</v>
      </c>
      <c r="D30" s="28" t="s">
        <v>100</v>
      </c>
      <c r="E30" s="28">
        <f>1337.12</f>
        <v>1337.12</v>
      </c>
    </row>
    <row r="31" spans="1:5" ht="42.75">
      <c r="A31" s="28">
        <v>3</v>
      </c>
      <c r="B31" s="27" t="s">
        <v>111</v>
      </c>
      <c r="C31" s="28" t="s">
        <v>30</v>
      </c>
      <c r="D31" s="28"/>
      <c r="E31" s="28">
        <v>1524.93</v>
      </c>
    </row>
    <row r="32" spans="1:5" ht="28.5">
      <c r="A32" s="28">
        <v>4</v>
      </c>
      <c r="B32" s="27" t="s">
        <v>112</v>
      </c>
      <c r="C32" s="28" t="s">
        <v>30</v>
      </c>
      <c r="D32" s="28"/>
      <c r="E32" s="28">
        <v>995.22</v>
      </c>
    </row>
    <row r="33" spans="1:5" ht="19.5" customHeight="1">
      <c r="A33" s="28"/>
      <c r="B33" s="27"/>
      <c r="C33" s="28"/>
      <c r="D33" s="28"/>
      <c r="E33" s="28"/>
    </row>
    <row r="34" spans="1:5" ht="14.25">
      <c r="A34" s="28"/>
      <c r="B34" s="27"/>
      <c r="C34" s="28" t="s">
        <v>30</v>
      </c>
      <c r="D34" s="28"/>
      <c r="E34" s="28"/>
    </row>
    <row r="35" spans="1:5" ht="15">
      <c r="A35" s="52"/>
      <c r="B35" s="53" t="s">
        <v>28</v>
      </c>
      <c r="C35" s="52"/>
      <c r="D35" s="52"/>
      <c r="E35" s="52">
        <f>SUM(E29:E34)</f>
        <v>4024.41</v>
      </c>
    </row>
    <row r="37" spans="1:5" s="35" customFormat="1" ht="18">
      <c r="A37" s="80" t="s">
        <v>113</v>
      </c>
      <c r="B37" s="80"/>
      <c r="C37" s="80"/>
      <c r="D37" s="80"/>
      <c r="E37" s="80"/>
    </row>
    <row r="38" spans="1:5" ht="15.75">
      <c r="A38" s="12" t="s">
        <v>18</v>
      </c>
      <c r="B38" s="13" t="s">
        <v>19</v>
      </c>
      <c r="C38" s="14" t="s">
        <v>20</v>
      </c>
      <c r="D38" s="14" t="s">
        <v>21</v>
      </c>
      <c r="E38" s="14" t="s">
        <v>22</v>
      </c>
    </row>
    <row r="39" spans="1:5" ht="28.5">
      <c r="A39" s="28">
        <v>1</v>
      </c>
      <c r="B39" s="27" t="s">
        <v>101</v>
      </c>
      <c r="C39" s="28" t="s">
        <v>30</v>
      </c>
      <c r="D39" s="27"/>
      <c r="E39" s="28">
        <f>167.14</f>
        <v>167.14</v>
      </c>
    </row>
    <row r="40" spans="1:5" ht="14.25">
      <c r="A40" s="28">
        <v>2</v>
      </c>
      <c r="B40" s="27" t="s">
        <v>99</v>
      </c>
      <c r="C40" s="28" t="s">
        <v>30</v>
      </c>
      <c r="D40" s="28" t="s">
        <v>100</v>
      </c>
      <c r="E40" s="28">
        <f>1337.12</f>
        <v>1337.12</v>
      </c>
    </row>
    <row r="41" spans="1:5" ht="15.75" customHeight="1">
      <c r="A41" s="28">
        <v>3</v>
      </c>
      <c r="B41" s="27"/>
      <c r="C41" s="28"/>
      <c r="D41" s="28"/>
      <c r="E41" s="28"/>
    </row>
    <row r="42" spans="1:5" ht="14.25" customHeight="1">
      <c r="A42" s="28">
        <v>4</v>
      </c>
      <c r="B42" s="27"/>
      <c r="C42" s="28"/>
      <c r="D42" s="28"/>
      <c r="E42" s="28"/>
    </row>
    <row r="43" spans="1:5" ht="17.25" customHeight="1">
      <c r="A43" s="28">
        <v>5</v>
      </c>
      <c r="B43" s="27"/>
      <c r="C43" s="28"/>
      <c r="D43" s="28"/>
      <c r="E43" s="28"/>
    </row>
    <row r="44" spans="1:5" ht="12" customHeight="1">
      <c r="A44" s="28">
        <v>6</v>
      </c>
      <c r="B44" s="27"/>
      <c r="C44" s="28"/>
      <c r="D44" s="28"/>
      <c r="E44" s="28"/>
    </row>
    <row r="45" spans="1:5" ht="14.25">
      <c r="A45" s="28">
        <v>7</v>
      </c>
      <c r="B45" s="27"/>
      <c r="C45" s="28"/>
      <c r="D45" s="28"/>
      <c r="E45" s="28"/>
    </row>
    <row r="46" spans="1:5" ht="15">
      <c r="A46" s="52"/>
      <c r="B46" s="53" t="s">
        <v>28</v>
      </c>
      <c r="C46" s="52"/>
      <c r="D46" s="52"/>
      <c r="E46" s="52">
        <f>E39+E40+E41+E42+E43+E44+E45</f>
        <v>1504.2599999999998</v>
      </c>
    </row>
    <row r="48" spans="1:5" s="35" customFormat="1" ht="18">
      <c r="A48" s="80" t="s">
        <v>67</v>
      </c>
      <c r="B48" s="80"/>
      <c r="C48" s="80"/>
      <c r="D48" s="80"/>
      <c r="E48" s="80"/>
    </row>
    <row r="49" spans="1:5" ht="15.75">
      <c r="A49" s="12" t="s">
        <v>18</v>
      </c>
      <c r="B49" s="13" t="s">
        <v>19</v>
      </c>
      <c r="C49" s="14" t="s">
        <v>20</v>
      </c>
      <c r="D49" s="14" t="s">
        <v>21</v>
      </c>
      <c r="E49" s="14" t="s">
        <v>22</v>
      </c>
    </row>
    <row r="50" spans="1:5" ht="28.5">
      <c r="A50" s="28">
        <v>1</v>
      </c>
      <c r="B50" s="27" t="s">
        <v>101</v>
      </c>
      <c r="C50" s="28" t="s">
        <v>30</v>
      </c>
      <c r="D50" s="27"/>
      <c r="E50" s="28">
        <f>167.14</f>
        <v>167.14</v>
      </c>
    </row>
    <row r="51" spans="1:5" ht="20.25" customHeight="1">
      <c r="A51" s="28">
        <v>2</v>
      </c>
      <c r="B51" s="27" t="s">
        <v>99</v>
      </c>
      <c r="C51" s="28" t="s">
        <v>30</v>
      </c>
      <c r="D51" s="28" t="s">
        <v>100</v>
      </c>
      <c r="E51" s="28">
        <f>1337.12</f>
        <v>1337.12</v>
      </c>
    </row>
    <row r="52" spans="1:5" ht="28.5">
      <c r="A52" s="28">
        <v>3</v>
      </c>
      <c r="B52" s="27" t="s">
        <v>114</v>
      </c>
      <c r="C52" s="28" t="s">
        <v>30</v>
      </c>
      <c r="D52" s="28"/>
      <c r="E52" s="28">
        <v>4032</v>
      </c>
    </row>
    <row r="53" spans="1:5" ht="14.25">
      <c r="A53" s="28">
        <v>4</v>
      </c>
      <c r="B53" s="27" t="s">
        <v>115</v>
      </c>
      <c r="C53" s="28" t="s">
        <v>30</v>
      </c>
      <c r="D53" s="28"/>
      <c r="E53" s="28">
        <f>5955.92</f>
        <v>5955.92</v>
      </c>
    </row>
    <row r="54" spans="1:5" ht="15">
      <c r="A54" s="52"/>
      <c r="B54" s="53" t="s">
        <v>28</v>
      </c>
      <c r="C54" s="52"/>
      <c r="D54" s="52"/>
      <c r="E54" s="52">
        <f>E50+E51+E52+E53</f>
        <v>11492.18</v>
      </c>
    </row>
    <row r="56" spans="1:5" ht="18">
      <c r="A56" s="79" t="s">
        <v>116</v>
      </c>
      <c r="B56" s="79"/>
      <c r="C56" s="79"/>
      <c r="D56" s="79"/>
      <c r="E56" s="79"/>
    </row>
    <row r="57" spans="1:5" ht="15.75">
      <c r="A57" s="12" t="s">
        <v>18</v>
      </c>
      <c r="B57" s="13" t="s">
        <v>19</v>
      </c>
      <c r="C57" s="14" t="s">
        <v>20</v>
      </c>
      <c r="D57" s="14" t="s">
        <v>21</v>
      </c>
      <c r="E57" s="14" t="s">
        <v>22</v>
      </c>
    </row>
    <row r="58" spans="1:5" ht="56.25" customHeight="1">
      <c r="A58" s="28">
        <v>1</v>
      </c>
      <c r="B58" s="27" t="s">
        <v>117</v>
      </c>
      <c r="C58" s="28" t="s">
        <v>30</v>
      </c>
      <c r="D58" s="27"/>
      <c r="E58" s="27">
        <f>3610.48</f>
        <v>3610.48</v>
      </c>
    </row>
    <row r="59" spans="1:5" ht="42.75" customHeight="1">
      <c r="A59" s="28">
        <v>2</v>
      </c>
      <c r="B59" s="27" t="s">
        <v>118</v>
      </c>
      <c r="C59" s="28" t="s">
        <v>30</v>
      </c>
      <c r="D59" s="28"/>
      <c r="E59" s="28">
        <f>1793.31</f>
        <v>1793.31</v>
      </c>
    </row>
    <row r="60" spans="1:5" ht="14.25">
      <c r="A60" s="28">
        <v>3</v>
      </c>
      <c r="B60" s="27" t="s">
        <v>99</v>
      </c>
      <c r="C60" s="28" t="s">
        <v>30</v>
      </c>
      <c r="D60" s="27" t="s">
        <v>100</v>
      </c>
      <c r="E60" s="27">
        <v>1337.12</v>
      </c>
    </row>
    <row r="61" spans="1:5" ht="28.5">
      <c r="A61" s="28">
        <v>4</v>
      </c>
      <c r="B61" s="27" t="s">
        <v>101</v>
      </c>
      <c r="C61" s="28" t="s">
        <v>30</v>
      </c>
      <c r="D61" s="27"/>
      <c r="E61" s="28">
        <f>167.14</f>
        <v>167.14</v>
      </c>
    </row>
    <row r="62" spans="1:5" ht="14.25">
      <c r="A62" s="28">
        <v>5</v>
      </c>
      <c r="B62" s="27"/>
      <c r="C62" s="28"/>
      <c r="D62" s="28"/>
      <c r="E62" s="28"/>
    </row>
    <row r="63" spans="1:5" ht="14.25">
      <c r="A63" s="28">
        <v>6</v>
      </c>
      <c r="B63" s="27"/>
      <c r="C63" s="28"/>
      <c r="D63" s="28"/>
      <c r="E63" s="28"/>
    </row>
    <row r="64" spans="1:5" ht="15">
      <c r="A64" s="52"/>
      <c r="B64" s="53" t="s">
        <v>28</v>
      </c>
      <c r="C64" s="52"/>
      <c r="D64" s="52"/>
      <c r="E64" s="52">
        <f>SUM(E58:E63)</f>
        <v>6908.05</v>
      </c>
    </row>
    <row r="66" spans="1:5" ht="18">
      <c r="A66" s="79" t="s">
        <v>71</v>
      </c>
      <c r="B66" s="79"/>
      <c r="C66" s="79"/>
      <c r="D66" s="79"/>
      <c r="E66" s="79"/>
    </row>
    <row r="67" spans="1:5" ht="15.75">
      <c r="A67" s="12" t="s">
        <v>18</v>
      </c>
      <c r="B67" s="13" t="s">
        <v>19</v>
      </c>
      <c r="C67" s="14" t="s">
        <v>20</v>
      </c>
      <c r="D67" s="14" t="s">
        <v>21</v>
      </c>
      <c r="E67" s="14" t="s">
        <v>22</v>
      </c>
    </row>
    <row r="68" spans="1:5" ht="28.5">
      <c r="A68" s="28">
        <v>1</v>
      </c>
      <c r="B68" s="27" t="s">
        <v>119</v>
      </c>
      <c r="C68" s="28" t="s">
        <v>30</v>
      </c>
      <c r="D68" s="27"/>
      <c r="E68" s="27">
        <v>4138.49</v>
      </c>
    </row>
    <row r="69" spans="1:5" ht="14.25">
      <c r="A69" s="28">
        <v>2</v>
      </c>
      <c r="B69" s="27" t="s">
        <v>120</v>
      </c>
      <c r="C69" s="28" t="s">
        <v>30</v>
      </c>
      <c r="D69" s="28"/>
      <c r="E69" s="28">
        <v>800.52</v>
      </c>
    </row>
    <row r="70" spans="1:5" ht="14.25">
      <c r="A70" s="28">
        <v>3</v>
      </c>
      <c r="B70" s="27" t="s">
        <v>99</v>
      </c>
      <c r="C70" s="28" t="s">
        <v>30</v>
      </c>
      <c r="D70" s="28" t="s">
        <v>100</v>
      </c>
      <c r="E70" s="27">
        <v>1337.12</v>
      </c>
    </row>
    <row r="71" spans="1:5" ht="28.5">
      <c r="A71" s="28">
        <v>4</v>
      </c>
      <c r="B71" s="27" t="s">
        <v>101</v>
      </c>
      <c r="C71" s="28" t="s">
        <v>30</v>
      </c>
      <c r="D71" s="28"/>
      <c r="E71" s="28">
        <f>167.14</f>
        <v>167.14</v>
      </c>
    </row>
    <row r="72" spans="1:5" ht="15">
      <c r="A72" s="52"/>
      <c r="B72" s="53" t="s">
        <v>28</v>
      </c>
      <c r="C72" s="52"/>
      <c r="D72" s="52"/>
      <c r="E72" s="52">
        <f>SUM(E68:E71)</f>
        <v>6443.27</v>
      </c>
    </row>
    <row r="74" spans="1:5" ht="18">
      <c r="A74" s="79" t="s">
        <v>79</v>
      </c>
      <c r="B74" s="79"/>
      <c r="C74" s="79"/>
      <c r="D74" s="79"/>
      <c r="E74" s="79"/>
    </row>
    <row r="75" spans="1:5" ht="15.75">
      <c r="A75" s="12" t="s">
        <v>18</v>
      </c>
      <c r="B75" s="13" t="s">
        <v>19</v>
      </c>
      <c r="C75" s="14" t="s">
        <v>20</v>
      </c>
      <c r="D75" s="14" t="s">
        <v>21</v>
      </c>
      <c r="E75" s="14" t="s">
        <v>22</v>
      </c>
    </row>
    <row r="76" spans="1:5" ht="14.25">
      <c r="A76" s="28">
        <v>1</v>
      </c>
      <c r="B76" s="27" t="s">
        <v>99</v>
      </c>
      <c r="C76" s="27" t="s">
        <v>30</v>
      </c>
      <c r="D76" s="36" t="s">
        <v>100</v>
      </c>
      <c r="E76" s="27">
        <v>1337.12</v>
      </c>
    </row>
    <row r="77" spans="1:5" ht="28.5">
      <c r="A77" s="28">
        <v>2</v>
      </c>
      <c r="B77" s="27" t="s">
        <v>101</v>
      </c>
      <c r="C77" s="28" t="s">
        <v>30</v>
      </c>
      <c r="D77" s="27"/>
      <c r="E77" s="28">
        <f>167.14</f>
        <v>167.14</v>
      </c>
    </row>
    <row r="78" spans="1:5" ht="31.5" customHeight="1">
      <c r="A78" s="28">
        <v>3</v>
      </c>
      <c r="B78" s="27"/>
      <c r="C78" s="28"/>
      <c r="D78" s="28"/>
      <c r="E78" s="28"/>
    </row>
    <row r="79" spans="1:5" ht="44.25" customHeight="1">
      <c r="A79" s="28">
        <v>4</v>
      </c>
      <c r="B79" s="27"/>
      <c r="C79" s="28"/>
      <c r="D79" s="28"/>
      <c r="E79" s="28"/>
    </row>
    <row r="80" spans="1:5" ht="44.25" customHeight="1">
      <c r="A80" s="28">
        <v>5</v>
      </c>
      <c r="B80" s="27"/>
      <c r="C80" s="28"/>
      <c r="D80" s="28"/>
      <c r="E80" s="28"/>
    </row>
    <row r="81" spans="1:5" ht="15">
      <c r="A81" s="52"/>
      <c r="B81" s="53"/>
      <c r="C81" s="52"/>
      <c r="D81" s="52"/>
      <c r="E81" s="52">
        <f>E76+E77+E78+E79+E80</f>
        <v>1504.2599999999998</v>
      </c>
    </row>
    <row r="83" spans="1:5" ht="18">
      <c r="A83" s="79" t="s">
        <v>84</v>
      </c>
      <c r="B83" s="79"/>
      <c r="C83" s="79"/>
      <c r="D83" s="79"/>
      <c r="E83" s="79"/>
    </row>
    <row r="84" spans="1:5" ht="15.75">
      <c r="A84" s="12" t="s">
        <v>18</v>
      </c>
      <c r="B84" s="13" t="s">
        <v>19</v>
      </c>
      <c r="C84" s="14" t="s">
        <v>20</v>
      </c>
      <c r="D84" s="14" t="s">
        <v>21</v>
      </c>
      <c r="E84" s="14" t="s">
        <v>22</v>
      </c>
    </row>
    <row r="85" spans="1:5" ht="14.25">
      <c r="A85" s="28">
        <v>1</v>
      </c>
      <c r="B85" s="27" t="s">
        <v>99</v>
      </c>
      <c r="C85" s="28" t="s">
        <v>30</v>
      </c>
      <c r="D85" s="27" t="s">
        <v>100</v>
      </c>
      <c r="E85" s="27">
        <v>1337.12</v>
      </c>
    </row>
    <row r="86" spans="1:5" ht="28.5">
      <c r="A86" s="28">
        <v>2</v>
      </c>
      <c r="B86" s="27" t="s">
        <v>101</v>
      </c>
      <c r="C86" s="28" t="s">
        <v>30</v>
      </c>
      <c r="D86" s="28"/>
      <c r="E86" s="28">
        <f>167.14</f>
        <v>167.14</v>
      </c>
    </row>
    <row r="87" spans="1:5" ht="14.25">
      <c r="A87" s="28">
        <v>3</v>
      </c>
      <c r="B87" s="27"/>
      <c r="C87" s="28"/>
      <c r="D87" s="28"/>
      <c r="E87" s="28"/>
    </row>
    <row r="88" spans="1:5" ht="14.25">
      <c r="A88" s="28">
        <v>4</v>
      </c>
      <c r="B88" s="27"/>
      <c r="C88" s="28"/>
      <c r="D88" s="27"/>
      <c r="E88" s="27"/>
    </row>
    <row r="89" spans="1:5" ht="14.25">
      <c r="A89" s="28">
        <v>5</v>
      </c>
      <c r="B89" s="27"/>
      <c r="C89" s="28"/>
      <c r="D89" s="27"/>
      <c r="E89" s="27"/>
    </row>
    <row r="90" spans="1:5" ht="15">
      <c r="A90" s="52"/>
      <c r="B90" s="53" t="s">
        <v>28</v>
      </c>
      <c r="C90" s="52"/>
      <c r="D90" s="52"/>
      <c r="E90" s="52">
        <f>SUM(E85:E89)</f>
        <v>1504.2599999999998</v>
      </c>
    </row>
    <row r="92" spans="1:5" ht="18">
      <c r="A92" s="79" t="s">
        <v>88</v>
      </c>
      <c r="B92" s="79"/>
      <c r="C92" s="79"/>
      <c r="D92" s="79"/>
      <c r="E92" s="79"/>
    </row>
    <row r="93" spans="1:5" ht="15.75">
      <c r="A93" s="12" t="s">
        <v>18</v>
      </c>
      <c r="B93" s="13" t="s">
        <v>19</v>
      </c>
      <c r="C93" s="14" t="s">
        <v>20</v>
      </c>
      <c r="D93" s="14" t="s">
        <v>21</v>
      </c>
      <c r="E93" s="14" t="s">
        <v>22</v>
      </c>
    </row>
    <row r="94" spans="1:5" ht="14.25">
      <c r="A94" s="28">
        <v>1</v>
      </c>
      <c r="B94" s="27" t="s">
        <v>99</v>
      </c>
      <c r="C94" s="28" t="s">
        <v>30</v>
      </c>
      <c r="D94" s="28" t="s">
        <v>100</v>
      </c>
      <c r="E94" s="27">
        <v>1337.12</v>
      </c>
    </row>
    <row r="95" spans="1:5" ht="28.5">
      <c r="A95" s="28">
        <v>2</v>
      </c>
      <c r="B95" s="27" t="s">
        <v>101</v>
      </c>
      <c r="C95" s="28" t="s">
        <v>30</v>
      </c>
      <c r="D95" s="27"/>
      <c r="E95" s="28">
        <f>167.14</f>
        <v>167.14</v>
      </c>
    </row>
    <row r="96" spans="1:5" ht="66" customHeight="1">
      <c r="A96" s="28">
        <v>3</v>
      </c>
      <c r="B96" s="27" t="s">
        <v>121</v>
      </c>
      <c r="C96" s="28" t="s">
        <v>30</v>
      </c>
      <c r="D96" s="27" t="s">
        <v>122</v>
      </c>
      <c r="E96" s="27">
        <f>5257.54</f>
        <v>5257.54</v>
      </c>
    </row>
    <row r="97" spans="1:5" ht="28.5">
      <c r="A97" s="28">
        <v>4</v>
      </c>
      <c r="B97" s="27" t="s">
        <v>123</v>
      </c>
      <c r="C97" s="28" t="s">
        <v>30</v>
      </c>
      <c r="D97" s="28"/>
      <c r="E97" s="28">
        <f>7874.83</f>
        <v>7874.83</v>
      </c>
    </row>
    <row r="98" spans="1:5" ht="15">
      <c r="A98" s="28"/>
      <c r="B98" s="55"/>
      <c r="C98" s="28"/>
      <c r="D98" s="28"/>
      <c r="E98" s="28"/>
    </row>
    <row r="99" spans="1:5" ht="15">
      <c r="A99" s="28"/>
      <c r="B99" s="55"/>
      <c r="C99" s="28"/>
      <c r="D99" s="56"/>
      <c r="E99" s="28"/>
    </row>
    <row r="100" spans="1:5" ht="15">
      <c r="A100" s="52"/>
      <c r="B100" s="53" t="s">
        <v>28</v>
      </c>
      <c r="C100" s="52"/>
      <c r="D100" s="52"/>
      <c r="E100" s="52">
        <f>E94+E95+E96+E97+E98+E99</f>
        <v>14636.63</v>
      </c>
    </row>
    <row r="102" spans="1:5" ht="18">
      <c r="A102" s="79" t="s">
        <v>91</v>
      </c>
      <c r="B102" s="79"/>
      <c r="C102" s="79"/>
      <c r="D102" s="79"/>
      <c r="E102" s="79"/>
    </row>
    <row r="103" spans="1:5" ht="15.75">
      <c r="A103" s="12" t="s">
        <v>18</v>
      </c>
      <c r="B103" s="13" t="s">
        <v>19</v>
      </c>
      <c r="C103" s="14" t="s">
        <v>20</v>
      </c>
      <c r="D103" s="14" t="s">
        <v>21</v>
      </c>
      <c r="E103" s="14" t="s">
        <v>22</v>
      </c>
    </row>
    <row r="104" spans="1:5" ht="14.25">
      <c r="A104" s="28">
        <v>1</v>
      </c>
      <c r="B104" s="27" t="s">
        <v>99</v>
      </c>
      <c r="C104" s="28" t="s">
        <v>30</v>
      </c>
      <c r="D104" s="28" t="s">
        <v>100</v>
      </c>
      <c r="E104" s="27">
        <v>1337.12</v>
      </c>
    </row>
    <row r="105" spans="1:5" ht="28.5">
      <c r="A105" s="28">
        <v>2</v>
      </c>
      <c r="B105" s="27" t="s">
        <v>101</v>
      </c>
      <c r="C105" s="28" t="s">
        <v>30</v>
      </c>
      <c r="D105" s="27"/>
      <c r="E105" s="28">
        <f>167.14</f>
        <v>167.14</v>
      </c>
    </row>
    <row r="106" spans="1:5" ht="28.5">
      <c r="A106" s="28">
        <v>3</v>
      </c>
      <c r="B106" s="27" t="s">
        <v>124</v>
      </c>
      <c r="C106" s="28" t="s">
        <v>30</v>
      </c>
      <c r="D106" s="28"/>
      <c r="E106" s="28">
        <v>4307.65</v>
      </c>
    </row>
    <row r="107" spans="1:5" ht="15">
      <c r="A107" s="28">
        <v>4</v>
      </c>
      <c r="B107" s="55"/>
      <c r="C107" s="28"/>
      <c r="D107" s="28"/>
      <c r="E107" s="28"/>
    </row>
    <row r="108" spans="1:5" ht="15">
      <c r="A108" s="28"/>
      <c r="B108" s="55"/>
      <c r="C108" s="28"/>
      <c r="D108" s="28"/>
      <c r="E108" s="28"/>
    </row>
    <row r="109" spans="1:5" ht="15">
      <c r="A109" s="28"/>
      <c r="B109" s="55"/>
      <c r="C109" s="28"/>
      <c r="D109" s="56"/>
      <c r="E109" s="28"/>
    </row>
    <row r="110" spans="1:5" ht="15">
      <c r="A110" s="52"/>
      <c r="B110" s="53" t="s">
        <v>28</v>
      </c>
      <c r="C110" s="52"/>
      <c r="D110" s="52"/>
      <c r="E110" s="52">
        <f>E104+E105+E106+E107+E108+E109</f>
        <v>5811.91</v>
      </c>
    </row>
    <row r="111" spans="1:5" s="59" customFormat="1" ht="15">
      <c r="A111" s="57"/>
      <c r="B111" s="58"/>
      <c r="C111" s="57"/>
      <c r="D111" s="57"/>
      <c r="E111" s="57"/>
    </row>
    <row r="112" spans="1:5" ht="15.75">
      <c r="A112" s="60"/>
      <c r="B112" s="61" t="s">
        <v>125</v>
      </c>
      <c r="C112" s="62"/>
      <c r="D112" s="62"/>
      <c r="E112" s="63">
        <f>E6+E15+E25+E35+E46+E54+E64+E72+E81+E90+E100+E110</f>
        <v>71736.27000000002</v>
      </c>
    </row>
  </sheetData>
  <sheetProtection selectLockedCells="1" selectUnlockedCells="1"/>
  <mergeCells count="12">
    <mergeCell ref="A56:E56"/>
    <mergeCell ref="A66:E66"/>
    <mergeCell ref="A74:E74"/>
    <mergeCell ref="A83:E83"/>
    <mergeCell ref="A92:E92"/>
    <mergeCell ref="A102:E102"/>
    <mergeCell ref="A1:E1"/>
    <mergeCell ref="A8:E8"/>
    <mergeCell ref="A17:E17"/>
    <mergeCell ref="A27:E27"/>
    <mergeCell ref="A37:E37"/>
    <mergeCell ref="A48:E4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4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4"/>
  <sheetViews>
    <sheetView zoomScale="80" zoomScaleNormal="80" zoomScalePageLayoutView="0" workbookViewId="0" topLeftCell="A1">
      <selection activeCell="C6" sqref="C6"/>
    </sheetView>
  </sheetViews>
  <sheetFormatPr defaultColWidth="11.57421875" defaultRowHeight="12.75"/>
  <cols>
    <col min="1" max="1" width="11.57421875" style="0" customWidth="1"/>
    <col min="2" max="2" width="30.140625" style="0" customWidth="1"/>
    <col min="3" max="3" width="31.8515625" style="0" customWidth="1"/>
  </cols>
  <sheetData>
    <row r="3" spans="1:3" ht="15.75">
      <c r="A3" s="64" t="s">
        <v>126</v>
      </c>
      <c r="B3" s="64" t="s">
        <v>127</v>
      </c>
      <c r="C3" s="64" t="s">
        <v>128</v>
      </c>
    </row>
    <row r="4" spans="1:3" ht="12.75">
      <c r="A4" s="9"/>
      <c r="B4" s="9"/>
      <c r="C4" s="9"/>
    </row>
    <row r="5" spans="1:3" ht="14.25">
      <c r="A5" s="65"/>
      <c r="B5" s="36"/>
      <c r="C5" s="29"/>
    </row>
    <row r="6" spans="1:3" ht="14.25">
      <c r="A6" s="29"/>
      <c r="B6" s="29"/>
      <c r="C6" s="29"/>
    </row>
    <row r="7" spans="1:3" ht="14.25">
      <c r="A7" s="29"/>
      <c r="B7" s="36"/>
      <c r="C7" s="29"/>
    </row>
    <row r="8" spans="1:3" ht="14.25">
      <c r="A8" s="29"/>
      <c r="B8" s="29"/>
      <c r="C8" s="29"/>
    </row>
    <row r="9" spans="1:3" ht="14.25">
      <c r="A9" s="29"/>
      <c r="B9" s="29"/>
      <c r="C9" s="29"/>
    </row>
    <row r="10" spans="1:3" ht="14.25">
      <c r="A10" s="29"/>
      <c r="B10" s="29"/>
      <c r="C10" s="29"/>
    </row>
    <row r="11" spans="1:3" ht="14.25">
      <c r="A11" s="29"/>
      <c r="B11" s="29"/>
      <c r="C11" s="29"/>
    </row>
    <row r="12" spans="1:3" ht="14.25">
      <c r="A12" s="29"/>
      <c r="B12" s="29"/>
      <c r="C12" s="29"/>
    </row>
    <row r="13" spans="1:3" ht="14.25">
      <c r="A13" s="29"/>
      <c r="B13" s="29"/>
      <c r="C13" s="29"/>
    </row>
    <row r="14" spans="1:3" ht="15.75">
      <c r="A14" s="66"/>
      <c r="B14" s="67" t="s">
        <v>129</v>
      </c>
      <c r="C14" s="67">
        <f>C5+C6+C7+C8+C9+C10+C11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="80" zoomScaleNormal="80" zoomScalePageLayoutView="0" workbookViewId="0" topLeftCell="A1">
      <selection activeCell="C16" sqref="C16"/>
    </sheetView>
  </sheetViews>
  <sheetFormatPr defaultColWidth="11.57421875" defaultRowHeight="12.75"/>
  <cols>
    <col min="1" max="1" width="9.7109375" style="0" customWidth="1"/>
    <col min="2" max="2" width="34.8515625" style="0" customWidth="1"/>
    <col min="3" max="3" width="31.8515625" style="0" customWidth="1"/>
    <col min="4" max="4" width="41.00390625" style="0" customWidth="1"/>
    <col min="5" max="5" width="16.28125" style="0" customWidth="1"/>
  </cols>
  <sheetData>
    <row r="1" spans="1:5" ht="18">
      <c r="A1" s="79"/>
      <c r="B1" s="79"/>
      <c r="C1" s="79"/>
      <c r="D1" s="79"/>
      <c r="E1" s="79"/>
    </row>
    <row r="2" spans="1:5" ht="15.75">
      <c r="A2" s="12" t="s">
        <v>18</v>
      </c>
      <c r="B2" s="14" t="s">
        <v>19</v>
      </c>
      <c r="C2" s="14" t="s">
        <v>20</v>
      </c>
      <c r="D2" s="14" t="s">
        <v>21</v>
      </c>
      <c r="E2" s="14" t="s">
        <v>22</v>
      </c>
    </row>
    <row r="3" spans="1:5" ht="14.25">
      <c r="A3" s="29">
        <v>1</v>
      </c>
      <c r="B3" s="27"/>
      <c r="C3" s="28" t="s">
        <v>24</v>
      </c>
      <c r="D3" s="27"/>
      <c r="E3" s="27"/>
    </row>
    <row r="4" spans="1:5" ht="14.25">
      <c r="A4" s="29">
        <v>2</v>
      </c>
      <c r="B4" s="27"/>
      <c r="C4" s="28" t="s">
        <v>130</v>
      </c>
      <c r="D4" s="27"/>
      <c r="E4" s="28"/>
    </row>
    <row r="5" spans="1:5" ht="14.25">
      <c r="A5" s="29">
        <v>3</v>
      </c>
      <c r="B5" s="27"/>
      <c r="C5" s="28" t="s">
        <v>130</v>
      </c>
      <c r="D5" s="56"/>
      <c r="E5" s="28"/>
    </row>
    <row r="6" spans="1:5" ht="15">
      <c r="A6" s="29"/>
      <c r="B6" s="27"/>
      <c r="C6" s="28" t="s">
        <v>130</v>
      </c>
      <c r="D6" s="56"/>
      <c r="E6" s="68"/>
    </row>
    <row r="7" spans="1:5" ht="15">
      <c r="A7" s="20"/>
      <c r="B7" s="20"/>
      <c r="C7" s="20"/>
      <c r="D7" s="20"/>
      <c r="E7" s="22">
        <f>E4+E3+E5+E6</f>
        <v>0</v>
      </c>
    </row>
    <row r="8" spans="1:5" ht="18">
      <c r="A8" s="79"/>
      <c r="B8" s="79"/>
      <c r="C8" s="79"/>
      <c r="D8" s="79"/>
      <c r="E8" s="79"/>
    </row>
    <row r="9" spans="1:5" ht="15.75">
      <c r="A9" s="12" t="s">
        <v>18</v>
      </c>
      <c r="B9" s="14" t="s">
        <v>19</v>
      </c>
      <c r="C9" s="14" t="s">
        <v>20</v>
      </c>
      <c r="D9" s="14" t="s">
        <v>21</v>
      </c>
      <c r="E9" s="14" t="s">
        <v>22</v>
      </c>
    </row>
    <row r="10" spans="1:5" ht="14.25">
      <c r="A10" s="29">
        <v>1</v>
      </c>
      <c r="B10" s="27"/>
      <c r="C10" s="28" t="s">
        <v>24</v>
      </c>
      <c r="D10" s="28"/>
      <c r="E10" s="28"/>
    </row>
    <row r="11" spans="1:5" ht="14.25">
      <c r="A11" s="29">
        <v>2</v>
      </c>
      <c r="B11" s="27"/>
      <c r="C11" s="28"/>
      <c r="D11" s="27"/>
      <c r="E11" s="27"/>
    </row>
    <row r="12" spans="1:5" ht="14.25">
      <c r="A12" s="29">
        <v>3</v>
      </c>
      <c r="B12" s="27"/>
      <c r="C12" s="27"/>
      <c r="D12" s="27"/>
      <c r="E12" s="27"/>
    </row>
    <row r="13" spans="1:5" ht="15">
      <c r="A13" s="20"/>
      <c r="B13" s="20"/>
      <c r="C13" s="20"/>
      <c r="D13" s="20"/>
      <c r="E13" s="37">
        <f>E11+E10+E12</f>
        <v>0</v>
      </c>
    </row>
    <row r="15" spans="1:5" ht="18">
      <c r="A15" s="79"/>
      <c r="B15" s="79"/>
      <c r="C15" s="79"/>
      <c r="D15" s="79"/>
      <c r="E15" s="79"/>
    </row>
    <row r="16" spans="1:5" ht="15.75">
      <c r="A16" s="12" t="s">
        <v>18</v>
      </c>
      <c r="B16" s="14" t="s">
        <v>19</v>
      </c>
      <c r="C16" s="14" t="s">
        <v>20</v>
      </c>
      <c r="D16" s="14" t="s">
        <v>21</v>
      </c>
      <c r="E16" s="14" t="s">
        <v>22</v>
      </c>
    </row>
    <row r="17" spans="1:5" ht="32.25" customHeight="1">
      <c r="A17" s="28">
        <v>1</v>
      </c>
      <c r="B17" s="27"/>
      <c r="C17" s="28"/>
      <c r="D17" s="27"/>
      <c r="E17" s="27"/>
    </row>
    <row r="18" spans="1:5" ht="16.5" customHeight="1">
      <c r="A18" s="28">
        <v>2</v>
      </c>
      <c r="B18" s="27"/>
      <c r="C18" s="28"/>
      <c r="D18" s="27"/>
      <c r="E18" s="27"/>
    </row>
    <row r="19" spans="1:5" ht="48" customHeight="1">
      <c r="A19" s="28">
        <v>3</v>
      </c>
      <c r="B19" s="27"/>
      <c r="C19" s="27"/>
      <c r="D19" s="27"/>
      <c r="E19" s="27"/>
    </row>
    <row r="20" spans="1:5" ht="15">
      <c r="A20" s="39"/>
      <c r="B20" s="39"/>
      <c r="C20" s="39"/>
      <c r="D20" s="39"/>
      <c r="E20" s="41">
        <f>E17+E18+E19</f>
        <v>0</v>
      </c>
    </row>
    <row r="21" spans="1:5" ht="15">
      <c r="A21" s="42"/>
      <c r="B21" s="42"/>
      <c r="C21" s="42"/>
      <c r="D21" s="42"/>
      <c r="E21" s="44"/>
    </row>
    <row r="22" spans="1:5" ht="18">
      <c r="A22" s="79"/>
      <c r="B22" s="79"/>
      <c r="C22" s="79"/>
      <c r="D22" s="79"/>
      <c r="E22" s="79"/>
    </row>
    <row r="23" spans="1:5" ht="15.75">
      <c r="A23" s="12" t="s">
        <v>18</v>
      </c>
      <c r="B23" s="14" t="s">
        <v>19</v>
      </c>
      <c r="C23" s="14" t="s">
        <v>20</v>
      </c>
      <c r="D23" s="14" t="s">
        <v>21</v>
      </c>
      <c r="E23" s="14" t="s">
        <v>22</v>
      </c>
    </row>
    <row r="24" spans="1:5" ht="14.25">
      <c r="A24" s="29">
        <v>1</v>
      </c>
      <c r="B24" s="69"/>
      <c r="C24" s="29"/>
      <c r="D24" s="29"/>
      <c r="E24" s="29"/>
    </row>
    <row r="25" spans="1:5" ht="14.25">
      <c r="A25" s="29">
        <v>2</v>
      </c>
      <c r="B25" s="27"/>
      <c r="C25" s="28"/>
      <c r="D25" s="27"/>
      <c r="E25" s="27"/>
    </row>
    <row r="26" spans="1:5" ht="14.25">
      <c r="A26" s="29">
        <v>3</v>
      </c>
      <c r="B26" s="27"/>
      <c r="C26" s="27"/>
      <c r="D26" s="27"/>
      <c r="E26" s="27"/>
    </row>
    <row r="27" spans="1:5" ht="15">
      <c r="A27" s="39"/>
      <c r="B27" s="39"/>
      <c r="C27" s="39"/>
      <c r="D27" s="39"/>
      <c r="E27" s="41">
        <f>E25+E24+E26</f>
        <v>0</v>
      </c>
    </row>
    <row r="28" spans="1:5" ht="12.75">
      <c r="A28" s="9"/>
      <c r="B28" s="9"/>
      <c r="C28" s="9"/>
      <c r="D28" s="9"/>
      <c r="E28" s="9"/>
    </row>
    <row r="29" spans="1:5" ht="12.75">
      <c r="A29" s="9"/>
      <c r="B29" s="9"/>
      <c r="C29" s="9"/>
      <c r="D29" s="9"/>
      <c r="E29" s="9"/>
    </row>
    <row r="30" spans="1:5" ht="18">
      <c r="A30" s="79"/>
      <c r="B30" s="79"/>
      <c r="C30" s="79"/>
      <c r="D30" s="79"/>
      <c r="E30" s="79"/>
    </row>
    <row r="31" spans="1:5" ht="15.75">
      <c r="A31" s="12" t="s">
        <v>18</v>
      </c>
      <c r="B31" s="14" t="s">
        <v>19</v>
      </c>
      <c r="C31" s="14" t="s">
        <v>20</v>
      </c>
      <c r="D31" s="14" t="s">
        <v>21</v>
      </c>
      <c r="E31" s="14" t="s">
        <v>22</v>
      </c>
    </row>
    <row r="32" spans="1:5" ht="14.25">
      <c r="A32" s="29">
        <v>1</v>
      </c>
      <c r="B32" s="69"/>
      <c r="C32" s="28"/>
      <c r="D32" s="29"/>
      <c r="E32" s="29"/>
    </row>
    <row r="33" spans="1:5" ht="14.25">
      <c r="A33" s="29">
        <v>2</v>
      </c>
      <c r="B33" s="27"/>
      <c r="C33" s="27"/>
      <c r="D33" s="27"/>
      <c r="E33" s="27"/>
    </row>
    <row r="34" spans="1:5" ht="14.25">
      <c r="A34" s="29">
        <v>3</v>
      </c>
      <c r="B34" s="27"/>
      <c r="C34" s="27"/>
      <c r="D34" s="27"/>
      <c r="E34" s="27"/>
    </row>
    <row r="35" spans="1:5" ht="15">
      <c r="A35" s="39"/>
      <c r="B35" s="39"/>
      <c r="C35" s="39"/>
      <c r="D35" s="39"/>
      <c r="E35" s="41">
        <f>E32+E33+E34</f>
        <v>0</v>
      </c>
    </row>
    <row r="37" spans="1:5" ht="18">
      <c r="A37" s="79"/>
      <c r="B37" s="79"/>
      <c r="C37" s="79"/>
      <c r="D37" s="79"/>
      <c r="E37" s="79"/>
    </row>
    <row r="38" spans="1:5" ht="15.75">
      <c r="A38" s="12" t="s">
        <v>18</v>
      </c>
      <c r="B38" s="14" t="s">
        <v>19</v>
      </c>
      <c r="C38" s="14" t="s">
        <v>20</v>
      </c>
      <c r="D38" s="14" t="s">
        <v>21</v>
      </c>
      <c r="E38" s="14" t="s">
        <v>22</v>
      </c>
    </row>
    <row r="39" spans="1:5" ht="14.25">
      <c r="A39" s="29"/>
      <c r="B39" s="29"/>
      <c r="C39" s="28"/>
      <c r="D39" s="29"/>
      <c r="E39" s="29"/>
    </row>
    <row r="40" spans="1:5" ht="14.25">
      <c r="A40" s="29"/>
      <c r="B40" s="27"/>
      <c r="C40" s="27"/>
      <c r="D40" s="27"/>
      <c r="E40" s="27"/>
    </row>
    <row r="41" spans="1:5" ht="14.25">
      <c r="A41" s="29"/>
      <c r="B41" s="27"/>
      <c r="C41" s="27"/>
      <c r="D41" s="27"/>
      <c r="E41" s="27"/>
    </row>
    <row r="42" spans="1:5" ht="15">
      <c r="A42" s="39"/>
      <c r="B42" s="39"/>
      <c r="C42" s="39"/>
      <c r="D42" s="39"/>
      <c r="E42" s="41">
        <f>E39+E40+E41</f>
        <v>0</v>
      </c>
    </row>
    <row r="44" spans="1:5" ht="15">
      <c r="A44" s="52"/>
      <c r="B44" s="52" t="s">
        <v>28</v>
      </c>
      <c r="C44" s="52"/>
      <c r="D44" s="52"/>
      <c r="E44" s="52">
        <f>E7+E13+E20+E27+E35+E42</f>
        <v>0</v>
      </c>
    </row>
  </sheetData>
  <sheetProtection selectLockedCells="1" selectUnlockedCells="1"/>
  <mergeCells count="6">
    <mergeCell ref="A1:E1"/>
    <mergeCell ref="A8:E8"/>
    <mergeCell ref="A15:E15"/>
    <mergeCell ref="A22:E22"/>
    <mergeCell ref="A30:E30"/>
    <mergeCell ref="A37:E3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2020-03-10T13:52:30Z</dcterms:modified>
  <cp:category/>
  <cp:version/>
  <cp:contentType/>
  <cp:contentStatus/>
</cp:coreProperties>
</file>